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937" activeTab="0"/>
  </bookViews>
  <sheets>
    <sheet name="CICLO_AGO" sheetId="1" r:id="rId1"/>
    <sheet name="CICLO_Exerc" sheetId="2" r:id="rId2"/>
    <sheet name="CICLO_Obras" sheetId="3" r:id="rId3"/>
    <sheet name="Contr_antes" sheetId="4" r:id="rId4"/>
    <sheet name="Contr_dep" sheetId="5" r:id="rId5"/>
    <sheet name="Controle_IMPRESS" sheetId="6" r:id="rId6"/>
    <sheet name="ROD" sheetId="7" r:id="rId7"/>
    <sheet name="EDI" sheetId="8" r:id="rId8"/>
    <sheet name="HID" sheetId="9" r:id="rId9"/>
    <sheet name="CEX" sheetId="10" r:id="rId10"/>
    <sheet name="DCO" sheetId="11" r:id="rId11"/>
    <sheet name="DAD" sheetId="12" r:id="rId12"/>
    <sheet name="AFO" sheetId="13" r:id="rId13"/>
    <sheet name="CIV" sheetId="14" r:id="rId14"/>
    <sheet name="DPC" sheetId="15" r:id="rId15"/>
    <sheet name="MAF E EST" sheetId="16" r:id="rId16"/>
    <sheet name="AUG2009" sheetId="17" r:id="rId17"/>
    <sheet name="APU" sheetId="18" r:id="rId18"/>
    <sheet name="CPU" sheetId="19" r:id="rId19"/>
    <sheet name="ADC-CGE" sheetId="20" r:id="rId20"/>
    <sheet name="Provas" sheetId="21" r:id="rId21"/>
  </sheets>
  <definedNames>
    <definedName name="_xlnm.Print_Area" localSheetId="19">'ADC-CGE'!$A$1:$D$27</definedName>
    <definedName name="_xlnm.Print_Area" localSheetId="12">'AFO'!$A$1:$D$44</definedName>
    <definedName name="_xlnm.Print_Area" localSheetId="17">'APU'!$A$1:$D$40</definedName>
    <definedName name="_xlnm.Print_Area" localSheetId="16">'AUG2009'!$A$1:$D$20</definedName>
    <definedName name="_xlnm.Print_Area" localSheetId="9">'CEX'!$A$1:$D$90</definedName>
    <definedName name="_xlnm.Print_Area" localSheetId="1">'CICLO_Exerc'!$B$1:$N$24</definedName>
    <definedName name="_xlnm.Print_Area" localSheetId="13">'CIV'!$A$1:$D$25</definedName>
    <definedName name="_xlnm.Print_Area" localSheetId="4">'Contr_dep'!$B$95:$Q$150</definedName>
    <definedName name="_xlnm.Print_Area" localSheetId="5">'Controle_IMPRESS'!$A$1:$O$213</definedName>
    <definedName name="_xlnm.Print_Area" localSheetId="18">'CPU'!$A$1:$D$19</definedName>
    <definedName name="_xlnm.Print_Area" localSheetId="11">'DAD'!$A$1:$D$44</definedName>
    <definedName name="_xlnm.Print_Area" localSheetId="10">'DCO'!$A$1:$D$36</definedName>
    <definedName name="_xlnm.Print_Area" localSheetId="14">'DPC'!$A$1:$D$15</definedName>
    <definedName name="_xlnm.Print_Area" localSheetId="15">'MAF E EST'!$A$1:$D$23</definedName>
    <definedName name="_xlnm.Print_Area" localSheetId="20">'Provas'!$A$1:$S$140</definedName>
    <definedName name="_xlnm.Print_Titles" localSheetId="4">'Contr_dep'!$22:$23</definedName>
    <definedName name="_xlnm.Print_Titles" localSheetId="5">'Controle_IMPRESS'!$1:$3</definedName>
    <definedName name="_xlnm.Print_Titles" localSheetId="20">'Provas'!$2:$2</definedName>
  </definedNames>
  <calcPr fullCalcOnLoad="1"/>
</workbook>
</file>

<file path=xl/sharedStrings.xml><?xml version="1.0" encoding="utf-8"?>
<sst xmlns="http://schemas.openxmlformats.org/spreadsheetml/2006/main" count="2239" uniqueCount="717">
  <si>
    <t>CICLO       INICIAL       (24h)</t>
  </si>
  <si>
    <t>0´  a   30´</t>
  </si>
  <si>
    <t>30´ a   1h</t>
  </si>
  <si>
    <t>1h   a 1h30´</t>
  </si>
  <si>
    <t>1h30´ a  2h</t>
  </si>
  <si>
    <t>2h   a  2h30´</t>
  </si>
  <si>
    <t>2h30´  a  3h</t>
  </si>
  <si>
    <t>3h   a   3h30´</t>
  </si>
  <si>
    <t>3h30´  a  4h</t>
  </si>
  <si>
    <t>4h   a 4h30´</t>
  </si>
  <si>
    <t>4h30´  a  5h</t>
  </si>
  <si>
    <t>5h   a 5h30´</t>
  </si>
  <si>
    <t>5h30´ a   6h</t>
  </si>
  <si>
    <t>1a  Fase</t>
  </si>
  <si>
    <t>2a  Fase</t>
  </si>
  <si>
    <t>3a  Fase</t>
  </si>
  <si>
    <t>4a  Fase</t>
  </si>
  <si>
    <t>AFO                                                            (2h)</t>
  </si>
  <si>
    <t>DIREITO  ADM (2h)</t>
  </si>
  <si>
    <t>ROD</t>
  </si>
  <si>
    <t>EDI</t>
  </si>
  <si>
    <t>HID</t>
  </si>
  <si>
    <t>AUD GOVERNAMENTAL                                                     (2h)</t>
  </si>
  <si>
    <t>AFO                                                                 (2h)</t>
  </si>
  <si>
    <t>ESQ</t>
  </si>
  <si>
    <t xml:space="preserve">Livro Paulo Henrique FEIJÓ </t>
  </si>
  <si>
    <t>MTO/MRN/MDN 2009</t>
  </si>
  <si>
    <t>Livro GIAMBIAGI</t>
  </si>
  <si>
    <t>Portaria 42/99</t>
  </si>
  <si>
    <t>x</t>
  </si>
  <si>
    <t>Livro Luciano - exercícios</t>
  </si>
  <si>
    <t>Lei 8987/95</t>
  </si>
  <si>
    <t>Ponto Pirajá</t>
  </si>
  <si>
    <t>Ponto Miriã</t>
  </si>
  <si>
    <t>Livro - Rodrigo Klippel (Princípios)</t>
  </si>
  <si>
    <t>OBRAS RODOVIÁRIAS</t>
  </si>
  <si>
    <t xml:space="preserve">terraplanagem, </t>
  </si>
  <si>
    <t xml:space="preserve">pavimentação, </t>
  </si>
  <si>
    <t xml:space="preserve">drenagem, </t>
  </si>
  <si>
    <t xml:space="preserve">meio-ambiente, </t>
  </si>
  <si>
    <t xml:space="preserve">obras complementares. </t>
  </si>
  <si>
    <t xml:space="preserve">produtividade e </t>
  </si>
  <si>
    <t xml:space="preserve">equipamentos. </t>
  </si>
  <si>
    <t>controle de execução de obras e serviços.</t>
  </si>
  <si>
    <t>OBRAS RODOVIÁRIAS                                                        (2h)</t>
  </si>
  <si>
    <t>DIR. CONST. (2h)</t>
  </si>
  <si>
    <t>OBRAS EDIFICAÇÕES                                       (2h)</t>
  </si>
  <si>
    <t>DIR. PROC. CIVIL                                               (2h)</t>
  </si>
  <si>
    <t>DIREITO CIVIL                                                   (2h)</t>
  </si>
  <si>
    <t>OBRAS HÍDRICAS                                                    (2h)</t>
  </si>
  <si>
    <t>CONTROLE EXTERNO                                               (2h)</t>
  </si>
  <si>
    <t>Apostila Cathedra</t>
  </si>
  <si>
    <t>SICRO</t>
  </si>
  <si>
    <t>Apostilas Superaeditorial</t>
  </si>
  <si>
    <t>Manual TCU Obras</t>
  </si>
  <si>
    <t>DNER - Obras Especiais</t>
  </si>
  <si>
    <t>OBRAS DE EDIFICAÇÕES</t>
  </si>
  <si>
    <t xml:space="preserve">3 Especificações de materiais e serviços. </t>
  </si>
  <si>
    <t xml:space="preserve">4 Análise orçamentária: </t>
  </si>
  <si>
    <t xml:space="preserve">composição de custos unitários, </t>
  </si>
  <si>
    <t xml:space="preserve">quantificação de materiais e serviços, </t>
  </si>
  <si>
    <t xml:space="preserve">planilhas de orçamento: sintético e analítico, </t>
  </si>
  <si>
    <t xml:space="preserve">cronogramas físico e físico-financeiro, </t>
  </si>
  <si>
    <t xml:space="preserve">encargos sociais. </t>
  </si>
  <si>
    <t xml:space="preserve">pisos, </t>
  </si>
  <si>
    <t xml:space="preserve">revestimento, </t>
  </si>
  <si>
    <t xml:space="preserve">pinturas, </t>
  </si>
  <si>
    <t>OBRAS HÍDRICAS</t>
  </si>
  <si>
    <t xml:space="preserve">2 Aproveitamento hidrelétrico: </t>
  </si>
  <si>
    <t xml:space="preserve">avaliação de potencial hidráulico; </t>
  </si>
  <si>
    <t xml:space="preserve">estruturas componentes; </t>
  </si>
  <si>
    <t xml:space="preserve">conceito, </t>
  </si>
  <si>
    <t xml:space="preserve">4 Obras de saneamento: </t>
  </si>
  <si>
    <t xml:space="preserve">tipos de portos (genéricos e especializados); </t>
  </si>
  <si>
    <t xml:space="preserve">Aplicação da lei no tempo e no espaço. </t>
  </si>
  <si>
    <t xml:space="preserve">Interpretação, analogia. </t>
  </si>
  <si>
    <t xml:space="preserve">Princípios gerais do direito e eqüidade. </t>
  </si>
  <si>
    <t xml:space="preserve">Princípios Constitucionais do Processo Civil: princípio do devido processo legal e seus consectários lógicos: princípios do contraditório, da ampla defesa e do juiz natural. </t>
  </si>
  <si>
    <t xml:space="preserve">Atos judiciais: despachos, decisões interlocutórias e sentenças. </t>
  </si>
  <si>
    <t>O processo civil e o controle judicial dos atos administrativos: mandado de segurança, ação popular e ação civil pública.</t>
  </si>
  <si>
    <t>sex</t>
  </si>
  <si>
    <t>sáb</t>
  </si>
  <si>
    <t>dom</t>
  </si>
  <si>
    <t>seg</t>
  </si>
  <si>
    <t>ter</t>
  </si>
  <si>
    <t>qua</t>
  </si>
  <si>
    <t>qui</t>
  </si>
  <si>
    <t>CEX</t>
  </si>
  <si>
    <t>DCO</t>
  </si>
  <si>
    <t>DAD</t>
  </si>
  <si>
    <t>AUD</t>
  </si>
  <si>
    <t>APU</t>
  </si>
  <si>
    <t>AFO</t>
  </si>
  <si>
    <t>DPC</t>
  </si>
  <si>
    <t>CGE</t>
  </si>
  <si>
    <t>CPU</t>
  </si>
  <si>
    <t>X</t>
  </si>
  <si>
    <t>Regimento Interno do TCU, aprovado pela Resolução TCU n.º 155, de 4 de dezembro de 2002.</t>
  </si>
  <si>
    <t>Título II - Capítulo I - Julgamento de contas</t>
  </si>
  <si>
    <t>Título I - Capítulo I - Natureza e competência</t>
  </si>
  <si>
    <t>Título II - Capítulo II - Fiscalização a cargo do Tribunal</t>
  </si>
  <si>
    <t>Título II - Capítulo III - Controle Interno</t>
  </si>
  <si>
    <t>Título II - Capítulo IV - Denúncia</t>
  </si>
  <si>
    <t>Título II - Capítulo V - Sanções</t>
  </si>
  <si>
    <t>Título III - Capítulo I - Sede e Composição</t>
  </si>
  <si>
    <t>Título III - Capítulo II - Plenário e Câmaras</t>
  </si>
  <si>
    <t>Título III - Capítulo III - Presidente e Vice</t>
  </si>
  <si>
    <t>Título III - Capítulo IV - Ministros</t>
  </si>
  <si>
    <t>Título III - Capítulo V - Auditores</t>
  </si>
  <si>
    <t>Título III - Capítulo VI - Ministério Público</t>
  </si>
  <si>
    <t>Título III - Capítulo VII - Secretaria</t>
  </si>
  <si>
    <t>Título IV - Disposições gerais e transitórias</t>
  </si>
  <si>
    <t>Título I - Capítulo II - Jurisdição</t>
  </si>
  <si>
    <t>Título II - Capítulo I - Sede e composição</t>
  </si>
  <si>
    <t>Título II - Capítulo II - Composição das Câmaras</t>
  </si>
  <si>
    <t>Título II - Capítulo III - Competência do Plenário</t>
  </si>
  <si>
    <t>Título II - Capítulo IV - Competência das Câmaras</t>
  </si>
  <si>
    <t>Título II - Capítulo V - Composição e competência das Comissões</t>
  </si>
  <si>
    <t>Título II - Capítulo VI - Eleição do Presidente e do Vice</t>
  </si>
  <si>
    <t>Título II - Capítulo VII - Competência do Presidente</t>
  </si>
  <si>
    <t>Título II - Capítulo VIII - Competência do Vice</t>
  </si>
  <si>
    <t>Título II - Capítulo IX - Competência do Presidente de Câmara</t>
  </si>
  <si>
    <t>Título II - Capítulo X - Ministros</t>
  </si>
  <si>
    <t>Título II - Capítulo XI - Auditores</t>
  </si>
  <si>
    <t>Título II - Capítulo XII - Ministério Público</t>
  </si>
  <si>
    <t>Título II - Capítulo XIII - Secretaria</t>
  </si>
  <si>
    <t>Título III - Capítulo I - Deliberações do Plenário e das Câmaras</t>
  </si>
  <si>
    <t>Título III - Capítulo II - Elaboração, aprovação e alteração de atos normativos</t>
  </si>
  <si>
    <t>Título III - Capítulo III - Jurisprudência</t>
  </si>
  <si>
    <t>Título III - Capítulo IV - Incidente de uniformização de jurisprudência</t>
  </si>
  <si>
    <t>Título IV - Capítulo I - Sessões do Plenário</t>
  </si>
  <si>
    <t>Título IV - Capítulo II - Sessões das Câmaras</t>
  </si>
  <si>
    <t>Título IV - Capítulo III - Pautas do Plenário e das Câmaras</t>
  </si>
  <si>
    <t>Título IV - Capítulo IV - Processos constantes de Relação</t>
  </si>
  <si>
    <t>Título V - Capítulo I - Partes</t>
  </si>
  <si>
    <t>Título V - Capítulo II - Ingresso de interessado em processo</t>
  </si>
  <si>
    <t>Título V - Capítulo III - Distribuição</t>
  </si>
  <si>
    <t>Título V - Capítulo IV - Etapas do processo, instrução e tramitação</t>
  </si>
  <si>
    <t>Título V - Capítulo V - Apresentação de alegações de defesa, de razões de justificativa e de documentos novos</t>
  </si>
  <si>
    <t>Título V - Capítulo VI - Provas</t>
  </si>
  <si>
    <t>Título V - Capítulo VII - Pedido de vista e de cópia dos autos</t>
  </si>
  <si>
    <t>Título V - Capítulo VIII - Sustentação oral</t>
  </si>
  <si>
    <t>Título V - Capítulo IX - Arquivamento de processo</t>
  </si>
  <si>
    <t>Título V - Capítulo X - Nulidades</t>
  </si>
  <si>
    <t>Título V - Capítulo XI - Comunicações</t>
  </si>
  <si>
    <t>Título V - Capítulo XII - Certidões e prestação de informações</t>
  </si>
  <si>
    <t>Título V - Capítulo XIII - Prazos</t>
  </si>
  <si>
    <t>Título VI - Capítulo I - Julgamento de contas</t>
  </si>
  <si>
    <t>Título VI - Capítulo II - Apreciação das contas do Governo da República</t>
  </si>
  <si>
    <t>Título VI - Capítulo III - Fiscalização</t>
  </si>
  <si>
    <t>Título VI - Capítulo IV - Apreciação de atos sujeitos a registro</t>
  </si>
  <si>
    <t>Título VI - Capítulo V - Resposta a consulta</t>
  </si>
  <si>
    <t>Título VII - Capítulo I - Disposições gerais</t>
  </si>
  <si>
    <t>Título VII - Capítulo II - Multas</t>
  </si>
  <si>
    <t>Título VII - Capítulo III - Outras sanções</t>
  </si>
  <si>
    <t>Título VIII - Medidas cautelares</t>
  </si>
  <si>
    <t>Título IX - Capítulo I - Disposições gerais</t>
  </si>
  <si>
    <t>Título IX - Capítulo II - Recurso de reconsideração</t>
  </si>
  <si>
    <t>Título IX - Capítulo III - Pedido de reexame</t>
  </si>
  <si>
    <t>Título IX - Capítulo IV - Embargos de declaração</t>
  </si>
  <si>
    <t>Título IX - Capítulo V - Recurso de revisão</t>
  </si>
  <si>
    <t>Título IX - Capítulo VI - Agravo</t>
  </si>
  <si>
    <t>Título X - Fixação dos coeficientes de participações constitucionais</t>
  </si>
  <si>
    <t>Título XI - Disposições gerais</t>
  </si>
  <si>
    <t>Lei Orgânica do TCU - Lei nº. 8443/92.</t>
  </si>
  <si>
    <t>meta</t>
  </si>
  <si>
    <t>líquido</t>
  </si>
  <si>
    <t>restante</t>
  </si>
  <si>
    <t>Título I - Dos Princípios Fundamentais</t>
  </si>
  <si>
    <t>Título III - Capítulo I - Da Organização Político-Administrativa</t>
  </si>
  <si>
    <t>Título III - Capítulo II - Da União</t>
  </si>
  <si>
    <t>Título III - Capítulo III - Dos Estados Federados</t>
  </si>
  <si>
    <t>Título III - Capítulo IV - Dos Municípios</t>
  </si>
  <si>
    <t>Título III - Capítulo V - Do Distrito Federal e dos Territórios</t>
  </si>
  <si>
    <t>Título III - Capítulo VI - Da Intervenção</t>
  </si>
  <si>
    <t>Título III - Capítulo VII - Seção I - Da Administração Pública - Disposições Gerais</t>
  </si>
  <si>
    <t>Título III - Capítulo VII - Seção II - Dos Servidores Públicos</t>
  </si>
  <si>
    <t>Título VI - Capítulo II - Das Finanças Públicas</t>
  </si>
  <si>
    <t xml:space="preserve">Título II - Das pessoas jurídicas. </t>
  </si>
  <si>
    <t xml:space="preserve">Título III - Do domicílio. </t>
  </si>
  <si>
    <t>Livro I - Título I - Das pessoas naturais.</t>
  </si>
  <si>
    <t>Livro III - Título I - Do negócio jurídico.</t>
  </si>
  <si>
    <t xml:space="preserve">Livro II - Título Único - Das diferentes classes de bens. </t>
  </si>
  <si>
    <t xml:space="preserve">Título II - Dos atos jurídicos lícitos. </t>
  </si>
  <si>
    <t xml:space="preserve">Título III - Dos atos ilícitos. </t>
  </si>
  <si>
    <t xml:space="preserve">Título IV - Da prescrição e da decadência. </t>
  </si>
  <si>
    <t xml:space="preserve">Título V - Da prova. </t>
  </si>
  <si>
    <t xml:space="preserve">Parte Especial - Livro I - Título I - Das modalidades das obrigações. </t>
  </si>
  <si>
    <t xml:space="preserve">Título II - Da transmissão das obrigações. </t>
  </si>
  <si>
    <t xml:space="preserve">Título III - Do adimplemento das obrigações. </t>
  </si>
  <si>
    <t xml:space="preserve">Título IV - Do inadimplemento das obrigações. </t>
  </si>
  <si>
    <t xml:space="preserve">Título V - Dos contratos em geral. </t>
  </si>
  <si>
    <t>Título IX - Da responsabilidade civil.</t>
  </si>
  <si>
    <t>CONTROLE DE HORAS</t>
  </si>
  <si>
    <t>PROVA</t>
  </si>
  <si>
    <t>POR</t>
  </si>
  <si>
    <t>DCV</t>
  </si>
  <si>
    <t>AUG</t>
  </si>
  <si>
    <t>SIM</t>
  </si>
  <si>
    <t>Livro Valdecir Paschoal</t>
  </si>
  <si>
    <t>EFS - Livro Elísio</t>
  </si>
  <si>
    <t>Declaração de Lima</t>
  </si>
  <si>
    <t>Lei 8443</t>
  </si>
  <si>
    <t>RITCU</t>
  </si>
  <si>
    <t>CF</t>
  </si>
  <si>
    <t>Apostila Ponto</t>
  </si>
  <si>
    <t>Código Civil</t>
  </si>
  <si>
    <t>Livro Pedro Lenza</t>
  </si>
  <si>
    <t>Livro Marcelo Alexandrino</t>
  </si>
  <si>
    <t>Lei MS</t>
  </si>
  <si>
    <t>Lei AP</t>
  </si>
  <si>
    <t>Lei ACP</t>
  </si>
  <si>
    <t>Livro Dicler</t>
  </si>
  <si>
    <t>IN TCU 57</t>
  </si>
  <si>
    <t>Manual ANOP</t>
  </si>
  <si>
    <t>Manual TCU Conformidade</t>
  </si>
  <si>
    <t>NBCT 11</t>
  </si>
  <si>
    <t>NBCT 12</t>
  </si>
  <si>
    <t>Normas IIA</t>
  </si>
  <si>
    <t>Livro Giacomoni</t>
  </si>
  <si>
    <t>Decreto 93872</t>
  </si>
  <si>
    <t>Portaria 163</t>
  </si>
  <si>
    <t>Decreto 2829</t>
  </si>
  <si>
    <t>Decreto 5233</t>
  </si>
  <si>
    <t>CF 163 a 169</t>
  </si>
  <si>
    <t>LRF</t>
  </si>
  <si>
    <t>Lei 4320</t>
  </si>
  <si>
    <t>Lei 10180</t>
  </si>
  <si>
    <t>COSO I</t>
  </si>
  <si>
    <t>COSO II</t>
  </si>
  <si>
    <t xml:space="preserve">CICLO DE ESTUDO </t>
  </si>
  <si>
    <t>REALIZADO</t>
  </si>
  <si>
    <t>ENG</t>
  </si>
  <si>
    <t>REG</t>
  </si>
  <si>
    <t>DIS</t>
  </si>
  <si>
    <t>OUTRAS</t>
  </si>
  <si>
    <t>MINUTOS</t>
  </si>
  <si>
    <t>CICLOS</t>
  </si>
  <si>
    <t>CICLO</t>
  </si>
  <si>
    <t>MIN</t>
  </si>
  <si>
    <t>HOR</t>
  </si>
  <si>
    <t>TCU 2009</t>
  </si>
  <si>
    <t>CONTROLE EXTERNO</t>
  </si>
  <si>
    <t>Material a ser utlizado</t>
  </si>
  <si>
    <t>Curso exercícios PONTO</t>
  </si>
  <si>
    <t>Constituição Federal de 88</t>
  </si>
  <si>
    <t>Gustavo Barchet - exercícios</t>
  </si>
  <si>
    <t>Pedro Lenza</t>
  </si>
  <si>
    <t>DIREITO CONSTITUCIONAL</t>
  </si>
  <si>
    <t>DIREITO ADMINISTRATIVO</t>
  </si>
  <si>
    <t>Lei 8112/90</t>
  </si>
  <si>
    <t>Lei 9784/99</t>
  </si>
  <si>
    <t>Lei 8666/93</t>
  </si>
  <si>
    <t>Livro Cyonil Borges e Sandro Bernardes</t>
  </si>
  <si>
    <t>Apostila Licitações CF CGU 2008</t>
  </si>
  <si>
    <t>DIREITO CIVIL</t>
  </si>
  <si>
    <t>DIREITO PROCESSUAL CIVIL</t>
  </si>
  <si>
    <t>Material a ser utilizado</t>
  </si>
  <si>
    <t>IN 01/2001</t>
  </si>
  <si>
    <t>Material Ponto - Aragão - 2008</t>
  </si>
  <si>
    <t>Material Ponto - Aragão - Exercícios 2008</t>
  </si>
  <si>
    <t>Normas INTOSAI</t>
  </si>
  <si>
    <t>Apostila Pro-cursos 2007</t>
  </si>
  <si>
    <t>AUDITORIA GOVERNAMENTAL</t>
  </si>
  <si>
    <t>ADMINISTRAÇÃO FINANCEIRA E ORÇAMENTÁRIA - AFO</t>
  </si>
  <si>
    <t>CICLO DE ESTUDO</t>
  </si>
  <si>
    <t>Data</t>
  </si>
  <si>
    <t>Dia</t>
  </si>
  <si>
    <t>DIS DCO</t>
  </si>
  <si>
    <t>DIS DAD</t>
  </si>
  <si>
    <t>DIS CEX</t>
  </si>
  <si>
    <t>DIS ENG</t>
  </si>
  <si>
    <t>ANO</t>
  </si>
  <si>
    <t>ANATEL</t>
  </si>
  <si>
    <t>TCU</t>
  </si>
  <si>
    <t>TCE/AC</t>
  </si>
  <si>
    <t>CD</t>
  </si>
  <si>
    <t>PR_PREVIDENCIA</t>
  </si>
  <si>
    <t>CHESF</t>
  </si>
  <si>
    <t>PERITO</t>
  </si>
  <si>
    <t>MPE/TO</t>
  </si>
  <si>
    <t>TRT/9ªREG</t>
  </si>
  <si>
    <t>LISTA CATHEDRA</t>
  </si>
  <si>
    <t>Bombeiros</t>
  </si>
  <si>
    <t>BASA</t>
  </si>
  <si>
    <t>TSE</t>
  </si>
  <si>
    <t>PMVITORIA</t>
  </si>
  <si>
    <t>IEMA/ES</t>
  </si>
  <si>
    <t>PMRB</t>
  </si>
  <si>
    <t>PMVITORIA_CONT</t>
  </si>
  <si>
    <t>TEC_mun_VIT</t>
  </si>
  <si>
    <t>SEAD</t>
  </si>
  <si>
    <t>MPOG_ROD</t>
  </si>
  <si>
    <t>TCE_PE_Obras</t>
  </si>
  <si>
    <t>ME</t>
  </si>
  <si>
    <t>TCE/TO</t>
  </si>
  <si>
    <t>DNIT</t>
  </si>
  <si>
    <t>LISTA_DCO1</t>
  </si>
  <si>
    <t>LISTA_DCO2</t>
  </si>
  <si>
    <t>LISTA_DAD</t>
  </si>
  <si>
    <t>LISTA_AFO</t>
  </si>
  <si>
    <t>LISTA_CEX</t>
  </si>
  <si>
    <t>LISTA_LICITAÇÔES</t>
  </si>
  <si>
    <t>AGE ES ENG CIV</t>
  </si>
  <si>
    <t>AGES OUTROS</t>
  </si>
  <si>
    <t xml:space="preserve">AGU </t>
  </si>
  <si>
    <t xml:space="preserve">ANA </t>
  </si>
  <si>
    <t>ANTAQ ENG</t>
  </si>
  <si>
    <t>ANTAQ CONT</t>
  </si>
  <si>
    <t>CEHAP PB ENG</t>
  </si>
  <si>
    <t>DETRAN DF</t>
  </si>
  <si>
    <t>IPEA</t>
  </si>
  <si>
    <t>MCT B8</t>
  </si>
  <si>
    <t>MCT B20</t>
  </si>
  <si>
    <t>MPOG HID</t>
  </si>
  <si>
    <t>MPOG CIV AQUAV</t>
  </si>
  <si>
    <t>MPOG SAN</t>
  </si>
  <si>
    <t>TCE ES CIV</t>
  </si>
  <si>
    <t>TCE ES SANEAM</t>
  </si>
  <si>
    <t>TCE PE CTAS PUB</t>
  </si>
  <si>
    <t>TJDFT</t>
  </si>
  <si>
    <t>INMETRO</t>
  </si>
  <si>
    <t>TCE AC</t>
  </si>
  <si>
    <t>TRT 17</t>
  </si>
  <si>
    <t>PMV NM - tec edif</t>
  </si>
  <si>
    <t>PMV NS - Controlador Eng Civ</t>
  </si>
  <si>
    <t>MPE AM Eng Civil</t>
  </si>
  <si>
    <t>SGA AC Eng Civil</t>
  </si>
  <si>
    <t>INSS</t>
  </si>
  <si>
    <t>FUB  ENG CIVIL</t>
  </si>
  <si>
    <t>TJCE Eng ciivl</t>
  </si>
  <si>
    <t>MS P.S IV Eng Civil</t>
  </si>
  <si>
    <t>TRT 5ª REG Eng Civil</t>
  </si>
  <si>
    <t>SERPRO ENGENHARIA</t>
  </si>
  <si>
    <t>HEMOBRAS Eng Civil</t>
  </si>
  <si>
    <t>Português</t>
  </si>
  <si>
    <t>ESTAT</t>
  </si>
  <si>
    <t>MATFIN</t>
  </si>
  <si>
    <t>CONTROLE DE PROVAS - TCU 2009</t>
  </si>
  <si>
    <t>IMPRESS</t>
  </si>
  <si>
    <t>DIS AFO</t>
  </si>
  <si>
    <t>DIS AUG</t>
  </si>
  <si>
    <t>RESOLV</t>
  </si>
  <si>
    <t>ENGENHARIA</t>
  </si>
  <si>
    <t>T.R.E./AP</t>
  </si>
  <si>
    <t>CGU</t>
  </si>
  <si>
    <t>TCU - GERAL</t>
  </si>
  <si>
    <t>TJDFT-CONT INT</t>
  </si>
  <si>
    <t>TCU - Bibliotec</t>
  </si>
  <si>
    <t>CGE PB</t>
  </si>
  <si>
    <t>TCM GO</t>
  </si>
  <si>
    <t>TCE AC ENG</t>
  </si>
  <si>
    <t>TCE AC ADM</t>
  </si>
  <si>
    <t>ADM - AFO - APU</t>
  </si>
  <si>
    <t>MS/PS III E V</t>
  </si>
  <si>
    <t>MCT - B20</t>
  </si>
  <si>
    <t>MCT - B8</t>
  </si>
  <si>
    <t>MS/OS Nível IV</t>
  </si>
  <si>
    <t>STF - CG1</t>
  </si>
  <si>
    <t>TCE AC APU</t>
  </si>
  <si>
    <t>CONTABILIDADE</t>
  </si>
  <si>
    <t xml:space="preserve">ANATEL </t>
  </si>
  <si>
    <t>AUG_MG</t>
  </si>
  <si>
    <t>MMA</t>
  </si>
  <si>
    <t>MPE RR</t>
  </si>
  <si>
    <t>SEPLAG</t>
  </si>
  <si>
    <t>SEAD PA</t>
  </si>
  <si>
    <t>SGA AC</t>
  </si>
  <si>
    <t>FUB</t>
  </si>
  <si>
    <t>TST</t>
  </si>
  <si>
    <t>STF - CG2</t>
  </si>
  <si>
    <t xml:space="preserve">TJDFT </t>
  </si>
  <si>
    <t>NOVAS</t>
  </si>
  <si>
    <t>STJ</t>
  </si>
  <si>
    <t>TRE/MA</t>
  </si>
  <si>
    <t>APOSTILAS SUPERAEDITORIAL</t>
  </si>
  <si>
    <t xml:space="preserve">CAIXA </t>
  </si>
  <si>
    <t>ANA</t>
  </si>
  <si>
    <t>PF</t>
  </si>
  <si>
    <t>PREF ARACAJU</t>
  </si>
  <si>
    <t>STM</t>
  </si>
  <si>
    <t>TRT-16</t>
  </si>
  <si>
    <t>MDSCF</t>
  </si>
  <si>
    <t>PR PREVI</t>
  </si>
  <si>
    <t>DESO-SE</t>
  </si>
  <si>
    <t>CESAN-ES</t>
  </si>
  <si>
    <t>MPE-TO</t>
  </si>
  <si>
    <t>LISTAS</t>
  </si>
  <si>
    <t>DCO-VICENTE</t>
  </si>
  <si>
    <t>TOTAL</t>
  </si>
  <si>
    <t>ANTAQ QQUER AREA</t>
  </si>
  <si>
    <t>T.RE MA</t>
  </si>
  <si>
    <t>Discursiva</t>
  </si>
  <si>
    <t>Obras</t>
  </si>
  <si>
    <t>AUDITORIA                                     (1h)</t>
  </si>
  <si>
    <t>CEX                                  (1h)</t>
  </si>
  <si>
    <t>OBRAS                                                       (2h)</t>
  </si>
  <si>
    <t>OBRAS                                                           (2h)</t>
  </si>
  <si>
    <t>OBRAS                                                  (2h)</t>
  </si>
  <si>
    <t>DISCURSIVA                                   (2h)</t>
  </si>
  <si>
    <t>DISCURSIVA                                     (1h)</t>
  </si>
  <si>
    <t>DCO                                  (1h)</t>
  </si>
  <si>
    <t>PORTUGUÊS                                              (2h)</t>
  </si>
  <si>
    <t>OBRAS                                                            (2h)</t>
  </si>
  <si>
    <t>DIREITO  ADM                                          (2h)</t>
  </si>
  <si>
    <t>TCU 2009 - CICLO APÓS EDITAL - EXERCÍCIOS</t>
  </si>
  <si>
    <t>EST</t>
  </si>
  <si>
    <t>MAF</t>
  </si>
  <si>
    <t>PROVAS</t>
  </si>
  <si>
    <t xml:space="preserve">1 Análise de relatório de sondagens. </t>
  </si>
  <si>
    <t xml:space="preserve">2 Fundamentos de projetos de obras rodoviárias: </t>
  </si>
  <si>
    <t>sinalização,</t>
  </si>
  <si>
    <t xml:space="preserve">obras de arte especiais, </t>
  </si>
  <si>
    <t xml:space="preserve">correntes e </t>
  </si>
  <si>
    <t xml:space="preserve">3 Materiais: características físicas e aplicações. </t>
  </si>
  <si>
    <t xml:space="preserve">4 Ensaios técnicos. </t>
  </si>
  <si>
    <t xml:space="preserve">Tipos e finalidades. </t>
  </si>
  <si>
    <t xml:space="preserve">4.1 Material betuminoso: </t>
  </si>
  <si>
    <t xml:space="preserve">determinação da penetração, </t>
  </si>
  <si>
    <t xml:space="preserve">determinação da viscosidade Saybolt-Furol, </t>
  </si>
  <si>
    <t xml:space="preserve">determinação do teor de betume para cimentos asfálticos de petróleo. </t>
  </si>
  <si>
    <t xml:space="preserve">4.2 Solos: </t>
  </si>
  <si>
    <t xml:space="preserve">determinação do teor de umidade, </t>
  </si>
  <si>
    <t xml:space="preserve">determinação da densidade real, </t>
  </si>
  <si>
    <t xml:space="preserve">determinação do limite de liquidez, </t>
  </si>
  <si>
    <t xml:space="preserve">compactação, </t>
  </si>
  <si>
    <t xml:space="preserve">determinação do módulo de resiliência, </t>
  </si>
  <si>
    <t xml:space="preserve">determinação de expansibilidade, </t>
  </si>
  <si>
    <t>determinação da massa específica aparente in situ,</t>
  </si>
  <si>
    <t xml:space="preserve">determinação da massa específica in situ, </t>
  </si>
  <si>
    <t xml:space="preserve">análise granulométrica por peneiramento, </t>
  </si>
  <si>
    <t xml:space="preserve">determinação do limite de plasticidade, </t>
  </si>
  <si>
    <t xml:space="preserve">determinação do Índice de Suporte Califórnia, </t>
  </si>
  <si>
    <t xml:space="preserve">determinação dos fatores de contração, </t>
  </si>
  <si>
    <t xml:space="preserve">determinação da umidade. </t>
  </si>
  <si>
    <t xml:space="preserve">4.3 Agregado: </t>
  </si>
  <si>
    <t xml:space="preserve">adesividade a ligante betuminoso, </t>
  </si>
  <si>
    <t xml:space="preserve">determinação da abrasão “Los Angeles”, </t>
  </si>
  <si>
    <t xml:space="preserve">análise granulométrica e </t>
  </si>
  <si>
    <t>determinação do inchamento de agregado miúdo.</t>
  </si>
  <si>
    <t xml:space="preserve">4.4 Solos e agregados: </t>
  </si>
  <si>
    <t xml:space="preserve">equivalente de areia. </t>
  </si>
  <si>
    <t xml:space="preserve">4.5 Misturas betuminosas: </t>
  </si>
  <si>
    <t>percentagem de betume,</t>
  </si>
  <si>
    <t xml:space="preserve">determinação da densidade aparente, </t>
  </si>
  <si>
    <t xml:space="preserve">determinação da resistência à tração por compressão diametral, </t>
  </si>
  <si>
    <t xml:space="preserve">ensaio Marshall e </t>
  </si>
  <si>
    <t>determinação da ductilidade.</t>
  </si>
  <si>
    <t xml:space="preserve">4.6 Pavimento: </t>
  </si>
  <si>
    <t xml:space="preserve">determinação das deflexões pela Viga Benkelman e </t>
  </si>
  <si>
    <t xml:space="preserve">pelo Falling Weight Deflectometer – FWD. </t>
  </si>
  <si>
    <t xml:space="preserve">5 Análise orçamentária: </t>
  </si>
  <si>
    <t xml:space="preserve">Sistema de Custos Rodoviários do DNIT (SICRO) – </t>
  </si>
  <si>
    <t xml:space="preserve">metodologia e conceitos, </t>
  </si>
  <si>
    <t>6 Principais impactos ambientais e medidas mitigadoras.</t>
  </si>
  <si>
    <t xml:space="preserve">7 Fiscalização: </t>
  </si>
  <si>
    <t>acompanhamento da aplicação de recursos (medições, cálculos de reajustamento,</t>
  </si>
  <si>
    <t xml:space="preserve">mudança de data-base), </t>
  </si>
  <si>
    <t xml:space="preserve">análise e interpretação de documentação técnica (editais, contratos, aditivos contratuais, cadernos de encargos, projetos, diário de obras). </t>
  </si>
  <si>
    <t>8 Conservação e manutenção de rodovias, conforme normas do DNIT.</t>
  </si>
  <si>
    <t xml:space="preserve">1 Fundamentos de projetos de obras civis: </t>
  </si>
  <si>
    <t xml:space="preserve">arquitetônicos,estruturais </t>
  </si>
  <si>
    <t xml:space="preserve">(concreto armado – inclusive protendido; </t>
  </si>
  <si>
    <t>estruturas metálicas – inclusive para coberturas),</t>
  </si>
  <si>
    <t xml:space="preserve">de instalações elétricas e hidrossanitárias, </t>
  </si>
  <si>
    <t>de fundações – inclusive análise de sondagens.</t>
  </si>
  <si>
    <t xml:space="preserve">2 Fundamentos de projetos especiais: ar-condicionado, exaustão/ventilação, elevadores,esteiras/escadas rolantes. </t>
  </si>
  <si>
    <t xml:space="preserve">curva ABC de serviços e de insumos, </t>
  </si>
  <si>
    <t>benefícios e despesas indiretas (BDI),</t>
  </si>
  <si>
    <t xml:space="preserve">5 Técnicas construtivas para a execução de fundações, </t>
  </si>
  <si>
    <t>alvenaria,</t>
  </si>
  <si>
    <t xml:space="preserve">concreto, </t>
  </si>
  <si>
    <t xml:space="preserve">estruturas de concreto armado – inclusive protendido –, </t>
  </si>
  <si>
    <t xml:space="preserve">estruturas metálicas – inclusive para coberturas –, </t>
  </si>
  <si>
    <t>impermeabilização, cobertura,</t>
  </si>
  <si>
    <t xml:space="preserve"> esquadrias, </t>
  </si>
  <si>
    <t xml:space="preserve">instalações (elétrica, hidrossanitária, telefônica, prevenção a incêndio.) </t>
  </si>
  <si>
    <t xml:space="preserve">6 Fiscalização: </t>
  </si>
  <si>
    <t xml:space="preserve">acompanhamento daaplicação de recursos </t>
  </si>
  <si>
    <t xml:space="preserve">(medições, cálculos de reajustamento, mudança de data-base), </t>
  </si>
  <si>
    <t>7 Controle tecnológico de concreto.</t>
  </si>
  <si>
    <t xml:space="preserve"> Ensaios técnicos. </t>
  </si>
  <si>
    <t>Tipos e finalidades.</t>
  </si>
  <si>
    <t xml:space="preserve">Moldagem e cura de corpos de prova cilíndricos ou prismáticos, </t>
  </si>
  <si>
    <t xml:space="preserve">ensaio de compressão de corpos de prova cilíndricos, </t>
  </si>
  <si>
    <t xml:space="preserve">amostragem de concreto fresco, </t>
  </si>
  <si>
    <t>determinação da consistência pelo abatimento do tronco de cone.</t>
  </si>
  <si>
    <t xml:space="preserve">1 Principais estruturas hidráulicas. </t>
  </si>
  <si>
    <t xml:space="preserve">Tipos, finalidades, seções típicas, aspectos construtivos: barragens, soleiras, órgãos extravasores, tomadas d’água, canais, condutos sob pressão, túneis, bueiros. </t>
  </si>
  <si>
    <t xml:space="preserve">turbinas (tipos e aplicações) e geradores; </t>
  </si>
  <si>
    <t xml:space="preserve">aspectos construtivos. </t>
  </si>
  <si>
    <t xml:space="preserve">3 Irrigação e drenagem: conceito, finalidade, aspectos construtivos; principais ondicionantes de um projeto de irrigação. </t>
  </si>
  <si>
    <t xml:space="preserve">Tipos de irrigação. </t>
  </si>
  <si>
    <t xml:space="preserve">abastecimento d’água – captação, adução, tratamento (ETAs), recalque, reservação, distribuição; coleta e tratamento de esgoto (ETEs, lagoas de estabilização, fossas sépticas); canalização de cursos d’água, aspectos construtivos. </t>
  </si>
  <si>
    <t>5 Obras portuárias:</t>
  </si>
  <si>
    <t xml:space="preserve">obras de implantação; </t>
  </si>
  <si>
    <t xml:space="preserve">1 Sistemas de controle externo. </t>
  </si>
  <si>
    <t xml:space="preserve">2 Controle externo no Brasil. </t>
  </si>
  <si>
    <t xml:space="preserve">3 Regras constitucionais sobre o controle externo: fiscalização contábil, financeira e orçamentária. </t>
  </si>
  <si>
    <t>4 Funções de controle externo exercidas isoladamente e/ou em conjunto entre o Congresso Nacional e o TCU.</t>
  </si>
  <si>
    <t xml:space="preserve">5 Tribunal de Contas da União. Natureza. Competência e jurisdição. Organização. Julgamento e fiscalização </t>
  </si>
  <si>
    <t xml:space="preserve">(Lei nº 8.443, de 16/7/1992, e </t>
  </si>
  <si>
    <t xml:space="preserve">Regimento Interno do TCU). </t>
  </si>
  <si>
    <t xml:space="preserve">6 Tribunais de contas: </t>
  </si>
  <si>
    <t xml:space="preserve">funções, </t>
  </si>
  <si>
    <t xml:space="preserve">natureza jurídica e </t>
  </si>
  <si>
    <t>eficácia das decisões.</t>
  </si>
  <si>
    <t xml:space="preserve">1 Da Administração Pública. </t>
  </si>
  <si>
    <t xml:space="preserve">1.1 Estruturas básicas. </t>
  </si>
  <si>
    <t>1.2 Servidores públicos</t>
  </si>
  <si>
    <t xml:space="preserve">1.3 Princípios constitucionais. </t>
  </si>
  <si>
    <t xml:space="preserve">2 Finanças públicas </t>
  </si>
  <si>
    <t xml:space="preserve">2.1 Normas gerais </t>
  </si>
  <si>
    <t>2.2 Orçamento público.</t>
  </si>
  <si>
    <t xml:space="preserve">3 Fiscalização contábil, financeira e orçamentária. </t>
  </si>
  <si>
    <t xml:space="preserve">4 Organização do Estado Brasileiro; </t>
  </si>
  <si>
    <t xml:space="preserve">divisão espacial do poder; </t>
  </si>
  <si>
    <t xml:space="preserve">Estado Federal; </t>
  </si>
  <si>
    <t xml:space="preserve">União; </t>
  </si>
  <si>
    <t xml:space="preserve">Estados Federados; </t>
  </si>
  <si>
    <t xml:space="preserve">Distrito Federal; </t>
  </si>
  <si>
    <t>Municípios;</t>
  </si>
  <si>
    <t xml:space="preserve">intervenção federal; </t>
  </si>
  <si>
    <t>repartição de competências.</t>
  </si>
  <si>
    <t>Título IV - Capítulo I - Do Poder Legislativo (Fisc. Cont., fin e orç.)</t>
  </si>
  <si>
    <t>1 Organização administrativa da União: administração direta e indireta; autarquias, fundações públicas; empresas públicas; sociedades de economia mista; entidades</t>
  </si>
  <si>
    <t xml:space="preserve">paraestatais. </t>
  </si>
  <si>
    <t>2 Atos administrativos: conceito, requisitos, elementos, pressupostos e classificação,</t>
  </si>
  <si>
    <t>vinculação e discricionariedade; revogação e invalidação.</t>
  </si>
  <si>
    <t xml:space="preserve"> 3 Licitação: </t>
  </si>
  <si>
    <t xml:space="preserve">finalidades, </t>
  </si>
  <si>
    <t xml:space="preserve">princípios e objeto; </t>
  </si>
  <si>
    <t xml:space="preserve">obrigatoriedade, </t>
  </si>
  <si>
    <t xml:space="preserve">dispensa, </t>
  </si>
  <si>
    <t xml:space="preserve">inexigibilidade e vedação; </t>
  </si>
  <si>
    <t xml:space="preserve">modalidades, </t>
  </si>
  <si>
    <t xml:space="preserve">procedimento, </t>
  </si>
  <si>
    <t xml:space="preserve">revogação e anulação; </t>
  </si>
  <si>
    <t xml:space="preserve">sanções; </t>
  </si>
  <si>
    <t xml:space="preserve">normas gerais de licitação. </t>
  </si>
  <si>
    <t xml:space="preserve">Jurisprudência dominante no TCU. </t>
  </si>
  <si>
    <t xml:space="preserve">4 Contratos administrativos: </t>
  </si>
  <si>
    <t xml:space="preserve">peculiaridades e interpretação; </t>
  </si>
  <si>
    <t xml:space="preserve">formalização; </t>
  </si>
  <si>
    <t xml:space="preserve">execução; </t>
  </si>
  <si>
    <t xml:space="preserve">inexecução, </t>
  </si>
  <si>
    <t>revisão e</t>
  </si>
  <si>
    <t xml:space="preserve">rescisão. </t>
  </si>
  <si>
    <t xml:space="preserve">5 Agentes Públicos: </t>
  </si>
  <si>
    <t xml:space="preserve">servidores públicos; </t>
  </si>
  <si>
    <t xml:space="preserve">normas constitucionais concernentes aos servidores públicos; </t>
  </si>
  <si>
    <t>direitos e deveres dos servidores públicos;</t>
  </si>
  <si>
    <t xml:space="preserve">responsabilidades dos servidores públicos. </t>
  </si>
  <si>
    <t>6 Regime Jurídico-Administrativo: princípios constitucionais do Direito Administrativo brasileiro.</t>
  </si>
  <si>
    <t xml:space="preserve">1 Definições e Objetivos dos Procedimentos de Fiscalização. </t>
  </si>
  <si>
    <t>2 Objeto de Fiscalização.</t>
  </si>
  <si>
    <t xml:space="preserve">3 Planejamento: </t>
  </si>
  <si>
    <t xml:space="preserve">Objetivo e Aspectos Básicos; </t>
  </si>
  <si>
    <t xml:space="preserve">Visão Geral; </t>
  </si>
  <si>
    <t xml:space="preserve">Programa de Auditoria e Avaliação dos Controles Internos. </t>
  </si>
  <si>
    <t xml:space="preserve">4 Técnicas de Auditoria – Amostragem e Entrevista. </t>
  </si>
  <si>
    <t>5 Achados de Auditoria.</t>
  </si>
  <si>
    <t xml:space="preserve">6 Equipe de Auditoria. </t>
  </si>
  <si>
    <t xml:space="preserve">Prerrogativas do Auditor. </t>
  </si>
  <si>
    <t xml:space="preserve">Regras de Conduta do Analista. </t>
  </si>
  <si>
    <t xml:space="preserve">Requisição de Documentos. </t>
  </si>
  <si>
    <t xml:space="preserve">Papéis de Trabalho. </t>
  </si>
  <si>
    <t xml:space="preserve">7 Relatório. </t>
  </si>
  <si>
    <t xml:space="preserve">Procedimentos de fiscalização: auditoria, levantamento de auditoria, inspeções e acompanhamento. </t>
  </si>
  <si>
    <t xml:space="preserve">8 Tipos de Auditoria: </t>
  </si>
  <si>
    <t>Auditoria de Conformidade e</t>
  </si>
  <si>
    <t>Auditoria de Natureza Operacional.</t>
  </si>
  <si>
    <t>1 Orçamento público: conceitos e princípios.</t>
  </si>
  <si>
    <t xml:space="preserve">2 Orçamento público no Brasil. </t>
  </si>
  <si>
    <t xml:space="preserve">3 Ciclo orçamentário. </t>
  </si>
  <si>
    <t xml:space="preserve">4 Orçamento na constituição de 1988: LDO, LOA e PPA. </t>
  </si>
  <si>
    <t xml:space="preserve">5 Orçamento-programa. </t>
  </si>
  <si>
    <t xml:space="preserve">6 Tipos de Créditos Orçamentários. </t>
  </si>
  <si>
    <t>7 Descentralização Orçamentária.</t>
  </si>
  <si>
    <t xml:space="preserve">Convênios e contratos de repasse. </t>
  </si>
  <si>
    <t xml:space="preserve">IN 01/97-STN e alterações </t>
  </si>
  <si>
    <t xml:space="preserve">(IN 9/2007, </t>
  </si>
  <si>
    <t xml:space="preserve">IN 7/2007, </t>
  </si>
  <si>
    <t xml:space="preserve">IN 4/2007, </t>
  </si>
  <si>
    <t xml:space="preserve">IN 1/2007, </t>
  </si>
  <si>
    <t xml:space="preserve">IN 2/2006, </t>
  </si>
  <si>
    <t xml:space="preserve">IN 5/2004, IN 1/2004, </t>
  </si>
  <si>
    <t xml:space="preserve">IN 4/2003, IN 3/2003, </t>
  </si>
  <si>
    <t xml:space="preserve">IN 2/2002, IN 1/2002, </t>
  </si>
  <si>
    <t xml:space="preserve">IN 6/2001, </t>
  </si>
  <si>
    <t xml:space="preserve">IN 5/2001, </t>
  </si>
  <si>
    <t xml:space="preserve">IN 1/2000, </t>
  </si>
  <si>
    <t xml:space="preserve">IN 1/1999) </t>
  </si>
  <si>
    <t xml:space="preserve">e observação </t>
  </si>
  <si>
    <t xml:space="preserve">(IN 1/2005, </t>
  </si>
  <si>
    <t xml:space="preserve">Portaria MF nº 409/2005, </t>
  </si>
  <si>
    <t xml:space="preserve">NOÇÕES DE MATEMÁTICA FINANCEIRA: </t>
  </si>
  <si>
    <t xml:space="preserve">1 Porcentagem, </t>
  </si>
  <si>
    <t xml:space="preserve">juros simples, </t>
  </si>
  <si>
    <t xml:space="preserve">descontos simples, </t>
  </si>
  <si>
    <t xml:space="preserve">juros compostos, </t>
  </si>
  <si>
    <t xml:space="preserve">descontos compostos, </t>
  </si>
  <si>
    <t>rendas certas,</t>
  </si>
  <si>
    <t xml:space="preserve"> taxa interna de retorno.</t>
  </si>
  <si>
    <t>NOÇÕES DE MATEMÁTICA FINANCEIRA E ESTATÍSTICA</t>
  </si>
  <si>
    <t>MATEMÁTICA FINANCEIRA</t>
  </si>
  <si>
    <t xml:space="preserve">NOÇÕES DE ESTATÍSTICA: </t>
  </si>
  <si>
    <t xml:space="preserve">1 Medidas de tendência central, </t>
  </si>
  <si>
    <t>medidas de dispersão.</t>
  </si>
  <si>
    <t>ESTATÍSTICA</t>
  </si>
  <si>
    <t>OBRAS</t>
  </si>
  <si>
    <t>RLO</t>
  </si>
  <si>
    <t>XX</t>
  </si>
  <si>
    <t xml:space="preserve">X </t>
  </si>
  <si>
    <t>principais equipamentos de operação</t>
  </si>
  <si>
    <t>; estruturas de proteção e atracamento; canal de acesso; aspectos construtivos.</t>
  </si>
  <si>
    <t>XXX</t>
  </si>
  <si>
    <t>Portaria 127/2008</t>
  </si>
  <si>
    <t>Decreto 6170/2007</t>
  </si>
  <si>
    <t>IN 1/2005</t>
  </si>
  <si>
    <t>xxx</t>
  </si>
  <si>
    <t>xx</t>
  </si>
  <si>
    <t>RACIOCÍNIO LÓGICO</t>
  </si>
  <si>
    <t>1 Estruturas lógicas.</t>
  </si>
  <si>
    <t>2 Lógica de argumentação</t>
  </si>
  <si>
    <t>3 Diagramas lógicos</t>
  </si>
  <si>
    <t>MFI</t>
  </si>
  <si>
    <t>DPF cg 8</t>
  </si>
  <si>
    <t>DPF cg 8 ar 7</t>
  </si>
  <si>
    <t>SEPLAG/DETRAN DF</t>
  </si>
  <si>
    <t>DPF 9.10.2004</t>
  </si>
  <si>
    <t>TCE/TO Edific</t>
  </si>
  <si>
    <t>AUDITOR TCU</t>
  </si>
  <si>
    <t>Ponto</t>
  </si>
  <si>
    <t>ANÁLISE DAS DEMONSTRAÇÕES CONTÁBEIS - EMPRESARIAL</t>
  </si>
  <si>
    <t xml:space="preserve">Diferenças entre contabilidade gerencial e contabilidade financeira. </t>
  </si>
  <si>
    <t xml:space="preserve">O papel da informação não-financeira no processo gerencial. </t>
  </si>
  <si>
    <t xml:space="preserve">Balanced Scorecard. </t>
  </si>
  <si>
    <t xml:space="preserve">Conceitos fundamentais em custos. </t>
  </si>
  <si>
    <t xml:space="preserve">Custo de oportunidade, custos imputados e custos perdidos. </t>
  </si>
  <si>
    <t xml:space="preserve">Estrutura conceitual para a elaboração e apresentação das demonstrações contábeis de acordo com a Deliberação CVM n.º 539, de 14/3/2008. </t>
  </si>
  <si>
    <t xml:space="preserve">Demonstração Financeira de acordo com os art. 176 a 188 da Lei n.o 6404/76 (texto atualizado). </t>
  </si>
  <si>
    <t xml:space="preserve">Avaliação de investimentos em coligadas e controladas de acordo com os art. 248 a 250 da Lei n.º 6.404/76 e Instrução CVM n.º 247, de 27/3/96. </t>
  </si>
  <si>
    <t xml:space="preserve">Análise do retorno sobre o capital empregado: componentes do retorno sobre o capital empregado, retorno sobre o ativo, alavancagem financeira e retorno sobre o patrimônio líquido. </t>
  </si>
  <si>
    <t xml:space="preserve">Análise da rentabilidade. </t>
  </si>
  <si>
    <t xml:space="preserve">A equação de DuPont e seus componentes: margem operacional e giro do ativo operacional, análise da formação da margem operacional. </t>
  </si>
  <si>
    <t xml:space="preserve">Análise da qualidade do lucro líquido. </t>
  </si>
  <si>
    <t xml:space="preserve">Análise de liquidez: análise do fluxo de caixa, análise do ciclo operacional e análise do ciclo financeiro. </t>
  </si>
  <si>
    <t xml:space="preserve">Análise do índice de cobertura das despesas financeiras líquidas. </t>
  </si>
  <si>
    <t>Análise horizontal e vertical.</t>
  </si>
  <si>
    <t>Análise de tendências.</t>
  </si>
  <si>
    <t xml:space="preserve">Grupos de comparação. </t>
  </si>
  <si>
    <t>Limitações da análise por indicadores.</t>
  </si>
  <si>
    <t>Apostilas Luciano</t>
  </si>
  <si>
    <t>Deliberações CVM</t>
  </si>
  <si>
    <t>Livro Ed</t>
  </si>
  <si>
    <t>Lei 6404/76</t>
  </si>
  <si>
    <t>Livro Luciano</t>
  </si>
  <si>
    <t>ANÁLISE DAS DEM. CONTÁBEIS - PÚBLICAS</t>
  </si>
  <si>
    <t xml:space="preserve">Contabilidade pública: campo de aplicação, objeto e objetivos. </t>
  </si>
  <si>
    <t xml:space="preserve">Título IX da Lei n.o 4320/64. </t>
  </si>
  <si>
    <t xml:space="preserve">Tópicos selecionados da Lei Complementar n.º 101/2000: conceitos de dívida pública e restos a pagar, escrituração e consolidação das contas. </t>
  </si>
  <si>
    <t xml:space="preserve">Relatório resumido da execução orçamentária a que se refere à Lei Complementar n.º 101/2000: estrutura, composição. </t>
  </si>
  <si>
    <t>Relatório de gestão fiscal de acordo com a Lei Complementar n.º 101/2000: estrutura, composição.</t>
  </si>
  <si>
    <t xml:space="preserve">Gestão organizacional da contabilidade pública no Brasil: papéis da Secretaria do Tesouro Nacional e dos órgãos setoriais de Contabilidade constantes da Lei n.º 10.180/2001. </t>
  </si>
  <si>
    <t xml:space="preserve">Sistema Integrado de Administração Financeira do Governo Federal - SIAFI: conceito, objetivos, usuários e segurança do sistema (princípios e instrumentos). </t>
  </si>
  <si>
    <t xml:space="preserve">Balanço patrimonial de acordo com a Lei n.o 4320/64: estrutura, características dos ativos e passivos e das contas de compensação. </t>
  </si>
  <si>
    <t xml:space="preserve">Balanço orçamentário de acordo com a Lei n.o 4320/64: estrutura, características das receitas e despesas orçamentárias. Interpretação do resultado orçamentário. </t>
  </si>
  <si>
    <t xml:space="preserve">Balanço financeiro de acordo com a Lei n.o 4320/64: estrutura, características das receitas e despesas extra-orçamentárias. Interpretação do resultado financeiro. </t>
  </si>
  <si>
    <t xml:space="preserve">Demonstração das variações patrimoniais, de acordo com a Lei n.o 4320/64: estrutura, características das interferências, mutações, superveniências e insubsistências. Receitas e despesas efetivas e não-efetivas. Interpretação do resultado patrimonial. </t>
  </si>
  <si>
    <t>Livro Gláuber</t>
  </si>
  <si>
    <t>Lei 4320/64</t>
  </si>
  <si>
    <t>Lei 10180/01</t>
  </si>
  <si>
    <t>Curso PONTO - exercícios</t>
  </si>
  <si>
    <t>ADMINISTRAÇÃO PÚBLICA</t>
  </si>
  <si>
    <t xml:space="preserve">Estruturação da máquina administrativa no Brasil desde 1930: dimensões estruturais e culturais. </t>
  </si>
  <si>
    <t xml:space="preserve">As reformas administrativas e a redefinição do papel do Estado. </t>
  </si>
  <si>
    <t xml:space="preserve">Reforma do Serviço Civil (mérito, flexibilidade e responsabilização) e Plano Diretor para a Reforma do Aparelho do Estado de 1995. </t>
  </si>
  <si>
    <t xml:space="preserve">Administração pública: do modelo racional-legal ao paradigma pós-burocrático. </t>
  </si>
  <si>
    <t xml:space="preserve">O Estado oligárquico e patrimonial, o Estado autoritário e burocrático, o Estado do bem-estar, o Estado regulador. </t>
  </si>
  <si>
    <t xml:space="preserve">Estrutura e estratégia organizacional. </t>
  </si>
  <si>
    <t xml:space="preserve">Cultura organizacional e mudança no setor público. </t>
  </si>
  <si>
    <t xml:space="preserve">Convergências e diferenças entre a gestão pública e a gestão privada. </t>
  </si>
  <si>
    <t xml:space="preserve">O paradigma do cliente na gestão pública. </t>
  </si>
  <si>
    <t xml:space="preserve">Empreendedorismo governamental e novas lideranças no setor público. </t>
  </si>
  <si>
    <t xml:space="preserve">Processos participativos de gestão pública: conselhos de gestão, orçamento participativo, parceria entre governo e sociedade. </t>
  </si>
  <si>
    <t xml:space="preserve">Governo eletrônico. Transparência da administração pública. </t>
  </si>
  <si>
    <t xml:space="preserve">Controle social e cidadania. Accountability. </t>
  </si>
  <si>
    <t xml:space="preserve">Novas tecnologias de gestão (reengenharia, qualidade, planejamento estratégico, Balanced ScoreCard) e tecnologias da informação e comunicação: impactos sobre a configuração das organizações públicas e sobre os processos de gestão. </t>
  </si>
  <si>
    <t xml:space="preserve">Excelência nos serviços públicos. Gestão por resultados na produção de serviços públicos. </t>
  </si>
  <si>
    <t xml:space="preserve">Gestão de Pessoas por Competências. </t>
  </si>
  <si>
    <t xml:space="preserve">Comunicação na gestão pública e gestão de redes organizacionais. </t>
  </si>
  <si>
    <t xml:space="preserve">Administração de pessoal. Noções de SIAPE. </t>
  </si>
  <si>
    <t xml:space="preserve">Administração de compras e materiais: processos de compras governamentais e gerência de materiais e estoques. Noções de SIASG. </t>
  </si>
  <si>
    <t xml:space="preserve">Governabilidade e governança. </t>
  </si>
  <si>
    <t xml:space="preserve">Intermediação de interesses (clientelismo, corporativismo e neocorporativismo). </t>
  </si>
  <si>
    <t xml:space="preserve">Mudanças institucionais: conselhos, organizações sociais, organização da sociedade civil de interesse público (OSCIP), agência reguladora, agência executiva. </t>
  </si>
  <si>
    <t xml:space="preserve">Processo de formulação e desenvolvimento de políticas: construção de agendas, formulação de políticas, implementação de políticas. </t>
  </si>
  <si>
    <t xml:space="preserve">As políticas públicas no Estado brasileiro contemporâneo. Descentralização e democracia. Participação, atores sociais e controle social. Gestão local, cidadania e eqüidade social. </t>
  </si>
  <si>
    <t xml:space="preserve">Planejamento e avaliação nas políticas públicas: conceitos básicos de planejamento. Aspectos administrativos, técnicos, econômicos e financeiros. </t>
  </si>
  <si>
    <t xml:space="preserve">Formulação de programas e projetos. </t>
  </si>
  <si>
    <t>Avaliação de programas e projetos. Tipos de avaliação. Análise custo-benefício e análise custo-efetividade.</t>
  </si>
  <si>
    <t>PDRAE</t>
  </si>
  <si>
    <t>Material ponto Rafael Encinas 2008</t>
  </si>
  <si>
    <t>Material ponto Rafael Encinas 2008 II</t>
  </si>
  <si>
    <t>Cadernos MARE 2 e 9</t>
  </si>
  <si>
    <t>Cadernos ENAP 8 e 10</t>
  </si>
  <si>
    <t>Art Maria das Graças Rua</t>
  </si>
  <si>
    <t>Material PONTO Polítcas Públicas</t>
  </si>
  <si>
    <t>Material Favero Ponto</t>
  </si>
  <si>
    <t>TCU 2009 Obras - CICLO APÓS EDITAL</t>
  </si>
  <si>
    <t>TCU 2009 AGO - CICLO ANTES EDITAL</t>
  </si>
  <si>
    <t>CPU                                                        (2h)</t>
  </si>
  <si>
    <t xml:space="preserve">    CGE           (2h)</t>
  </si>
  <si>
    <t>APU                                                   (2h)</t>
  </si>
  <si>
    <t>DPC                               (1h)</t>
  </si>
  <si>
    <t>DPEN                        (1h)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</si>
</sst>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mmm/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rebuchet MS"/>
      <family val="2"/>
    </font>
    <font>
      <b/>
      <sz val="10"/>
      <color indexed="17"/>
      <name val="Trebuchet MS"/>
      <family val="2"/>
    </font>
    <font>
      <sz val="11"/>
      <color indexed="10"/>
      <name val="Times New Roman"/>
      <family val="1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7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Trebuchet MS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16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1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9" fontId="13" fillId="0" borderId="0" xfId="5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16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" fontId="13" fillId="0" borderId="27" xfId="0" applyNumberFormat="1" applyFont="1" applyBorder="1" applyAlignment="1">
      <alignment horizontal="center" vertical="center"/>
    </xf>
    <xf numFmtId="2" fontId="20" fillId="0" borderId="28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30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172" fontId="13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6" fontId="13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72" fontId="13" fillId="0" borderId="22" xfId="0" applyNumberFormat="1" applyFont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66" fillId="0" borderId="0" xfId="0" applyFont="1" applyAlignment="1">
      <alignment/>
    </xf>
    <xf numFmtId="0" fontId="23" fillId="36" borderId="10" xfId="0" applyFont="1" applyFill="1" applyBorder="1" applyAlignment="1">
      <alignment horizontal="center"/>
    </xf>
    <xf numFmtId="0" fontId="23" fillId="37" borderId="20" xfId="0" applyFont="1" applyFill="1" applyBorder="1" applyAlignment="1">
      <alignment horizontal="left"/>
    </xf>
    <xf numFmtId="0" fontId="23" fillId="37" borderId="34" xfId="0" applyFont="1" applyFill="1" applyBorder="1" applyAlignment="1">
      <alignment horizontal="left"/>
    </xf>
    <xf numFmtId="0" fontId="23" fillId="37" borderId="26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66" fillId="0" borderId="0" xfId="0" applyNumberFormat="1" applyFont="1" applyAlignment="1">
      <alignment/>
    </xf>
    <xf numFmtId="16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2" fillId="39" borderId="20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68" fillId="39" borderId="34" xfId="0" applyFont="1" applyFill="1" applyBorder="1" applyAlignment="1">
      <alignment horizontal="center" vertical="center"/>
    </xf>
    <xf numFmtId="0" fontId="25" fillId="4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7" fillId="36" borderId="33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PageLayoutView="0" workbookViewId="0" topLeftCell="A1">
      <selection activeCell="P12" sqref="P12"/>
    </sheetView>
  </sheetViews>
  <sheetFormatPr defaultColWidth="9.140625" defaultRowHeight="15"/>
  <sheetData>
    <row r="1" spans="2:14" ht="21">
      <c r="B1" s="103" t="s">
        <v>711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ht="15.75" thickBot="1"/>
    <row r="3" spans="2:14" ht="16.5" thickBot="1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2:14" ht="30.75" thickBot="1">
      <c r="B4" s="74"/>
      <c r="C4" s="74" t="s">
        <v>1</v>
      </c>
      <c r="D4" s="74" t="s">
        <v>2</v>
      </c>
      <c r="E4" s="74" t="s">
        <v>3</v>
      </c>
      <c r="F4" s="74" t="s">
        <v>4</v>
      </c>
      <c r="G4" s="74" t="s">
        <v>5</v>
      </c>
      <c r="H4" s="74" t="s">
        <v>6</v>
      </c>
      <c r="I4" s="74" t="s">
        <v>7</v>
      </c>
      <c r="J4" s="74" t="s">
        <v>8</v>
      </c>
      <c r="K4" s="74" t="s">
        <v>9</v>
      </c>
      <c r="L4" s="74" t="s">
        <v>10</v>
      </c>
      <c r="M4" s="74" t="s">
        <v>11</v>
      </c>
      <c r="N4" s="74" t="s">
        <v>12</v>
      </c>
    </row>
    <row r="5" spans="2:14" ht="15" customHeight="1" thickBot="1">
      <c r="B5" s="105" t="s">
        <v>13</v>
      </c>
      <c r="C5" s="139" t="s">
        <v>17</v>
      </c>
      <c r="D5" s="139"/>
      <c r="E5" s="139"/>
      <c r="F5" s="139"/>
      <c r="G5" s="140" t="s">
        <v>18</v>
      </c>
      <c r="H5" s="140"/>
      <c r="I5" s="140"/>
      <c r="J5" s="140"/>
      <c r="K5" s="139" t="s">
        <v>22</v>
      </c>
      <c r="L5" s="139"/>
      <c r="M5" s="139"/>
      <c r="N5" s="139"/>
    </row>
    <row r="6" spans="2:14" ht="15" customHeight="1" thickBot="1">
      <c r="B6" s="105"/>
      <c r="C6" s="139"/>
      <c r="D6" s="139"/>
      <c r="E6" s="139"/>
      <c r="F6" s="139"/>
      <c r="G6" s="140"/>
      <c r="H6" s="140"/>
      <c r="I6" s="140"/>
      <c r="J6" s="140"/>
      <c r="K6" s="139"/>
      <c r="L6" s="139"/>
      <c r="M6" s="139"/>
      <c r="N6" s="139"/>
    </row>
    <row r="7" spans="2:14" ht="15" customHeight="1" thickBot="1">
      <c r="B7" s="105"/>
      <c r="C7" s="139"/>
      <c r="D7" s="139"/>
      <c r="E7" s="139"/>
      <c r="F7" s="139"/>
      <c r="G7" s="140"/>
      <c r="H7" s="140"/>
      <c r="I7" s="140"/>
      <c r="J7" s="140"/>
      <c r="K7" s="139"/>
      <c r="L7" s="139"/>
      <c r="M7" s="139"/>
      <c r="N7" s="139"/>
    </row>
    <row r="8" spans="2:14" ht="15" customHeight="1" thickBot="1">
      <c r="B8" s="105"/>
      <c r="C8" s="139"/>
      <c r="D8" s="139"/>
      <c r="E8" s="139"/>
      <c r="F8" s="139"/>
      <c r="G8" s="140"/>
      <c r="H8" s="140"/>
      <c r="I8" s="140"/>
      <c r="J8" s="140"/>
      <c r="K8" s="139"/>
      <c r="L8" s="139"/>
      <c r="M8" s="139"/>
      <c r="N8" s="139"/>
    </row>
    <row r="9" spans="2:14" ht="15.75" customHeight="1" thickBot="1">
      <c r="B9" s="105"/>
      <c r="C9" s="139"/>
      <c r="D9" s="139"/>
      <c r="E9" s="139"/>
      <c r="F9" s="139"/>
      <c r="G9" s="140"/>
      <c r="H9" s="140"/>
      <c r="I9" s="140"/>
      <c r="J9" s="140"/>
      <c r="K9" s="139"/>
      <c r="L9" s="139"/>
      <c r="M9" s="139"/>
      <c r="N9" s="139"/>
    </row>
    <row r="10" spans="2:14" ht="15" customHeight="1" thickBot="1">
      <c r="B10" s="105" t="s">
        <v>14</v>
      </c>
      <c r="C10" s="139" t="s">
        <v>712</v>
      </c>
      <c r="D10" s="139"/>
      <c r="E10" s="139"/>
      <c r="F10" s="139"/>
      <c r="G10" s="141" t="s">
        <v>45</v>
      </c>
      <c r="H10" s="142"/>
      <c r="I10" s="142"/>
      <c r="J10" s="143"/>
      <c r="K10" s="139" t="s">
        <v>23</v>
      </c>
      <c r="L10" s="139"/>
      <c r="M10" s="139"/>
      <c r="N10" s="139"/>
    </row>
    <row r="11" spans="2:14" ht="15" customHeight="1" thickBot="1">
      <c r="B11" s="105"/>
      <c r="C11" s="139"/>
      <c r="D11" s="139"/>
      <c r="E11" s="139"/>
      <c r="F11" s="139"/>
      <c r="G11" s="144"/>
      <c r="H11" s="145"/>
      <c r="I11" s="145"/>
      <c r="J11" s="146"/>
      <c r="K11" s="139"/>
      <c r="L11" s="139"/>
      <c r="M11" s="139"/>
      <c r="N11" s="139"/>
    </row>
    <row r="12" spans="2:14" ht="15" customHeight="1" thickBot="1">
      <c r="B12" s="105"/>
      <c r="C12" s="139"/>
      <c r="D12" s="139"/>
      <c r="E12" s="139"/>
      <c r="F12" s="139"/>
      <c r="G12" s="144"/>
      <c r="H12" s="145"/>
      <c r="I12" s="145"/>
      <c r="J12" s="146"/>
      <c r="K12" s="139"/>
      <c r="L12" s="139"/>
      <c r="M12" s="139"/>
      <c r="N12" s="139"/>
    </row>
    <row r="13" spans="2:14" ht="15" customHeight="1" thickBot="1">
      <c r="B13" s="105"/>
      <c r="C13" s="139"/>
      <c r="D13" s="139"/>
      <c r="E13" s="139"/>
      <c r="F13" s="139"/>
      <c r="G13" s="144"/>
      <c r="H13" s="145"/>
      <c r="I13" s="145"/>
      <c r="J13" s="146"/>
      <c r="K13" s="139"/>
      <c r="L13" s="139"/>
      <c r="M13" s="139"/>
      <c r="N13" s="139"/>
    </row>
    <row r="14" spans="2:14" ht="15.75" customHeight="1" thickBot="1">
      <c r="B14" s="105"/>
      <c r="C14" s="139"/>
      <c r="D14" s="139"/>
      <c r="E14" s="139"/>
      <c r="F14" s="139"/>
      <c r="G14" s="147"/>
      <c r="H14" s="148"/>
      <c r="I14" s="148"/>
      <c r="J14" s="149"/>
      <c r="K14" s="139"/>
      <c r="L14" s="139"/>
      <c r="M14" s="139"/>
      <c r="N14" s="139"/>
    </row>
    <row r="15" spans="2:14" ht="15" customHeight="1" thickBot="1">
      <c r="B15" s="105" t="s">
        <v>15</v>
      </c>
      <c r="C15" s="139" t="s">
        <v>22</v>
      </c>
      <c r="D15" s="139"/>
      <c r="E15" s="139"/>
      <c r="F15" s="139"/>
      <c r="G15" s="140" t="s">
        <v>713</v>
      </c>
      <c r="H15" s="140"/>
      <c r="I15" s="140"/>
      <c r="J15" s="140"/>
      <c r="K15" s="139" t="s">
        <v>48</v>
      </c>
      <c r="L15" s="139"/>
      <c r="M15" s="139"/>
      <c r="N15" s="139"/>
    </row>
    <row r="16" spans="2:14" ht="15" customHeight="1" thickBot="1">
      <c r="B16" s="105"/>
      <c r="C16" s="139"/>
      <c r="D16" s="139"/>
      <c r="E16" s="139"/>
      <c r="F16" s="139"/>
      <c r="G16" s="140"/>
      <c r="H16" s="140"/>
      <c r="I16" s="140"/>
      <c r="J16" s="140"/>
      <c r="K16" s="139"/>
      <c r="L16" s="139"/>
      <c r="M16" s="139"/>
      <c r="N16" s="139"/>
    </row>
    <row r="17" spans="2:14" ht="15" customHeight="1" thickBot="1">
      <c r="B17" s="105"/>
      <c r="C17" s="139"/>
      <c r="D17" s="139"/>
      <c r="E17" s="139"/>
      <c r="F17" s="139"/>
      <c r="G17" s="140"/>
      <c r="H17" s="140"/>
      <c r="I17" s="140"/>
      <c r="J17" s="140"/>
      <c r="K17" s="139"/>
      <c r="L17" s="139"/>
      <c r="M17" s="139"/>
      <c r="N17" s="139"/>
    </row>
    <row r="18" spans="2:14" ht="15" customHeight="1" thickBot="1">
      <c r="B18" s="105"/>
      <c r="C18" s="139"/>
      <c r="D18" s="139"/>
      <c r="E18" s="139"/>
      <c r="F18" s="139"/>
      <c r="G18" s="140"/>
      <c r="H18" s="140"/>
      <c r="I18" s="140"/>
      <c r="J18" s="140"/>
      <c r="K18" s="139"/>
      <c r="L18" s="139"/>
      <c r="M18" s="139"/>
      <c r="N18" s="139"/>
    </row>
    <row r="19" spans="2:14" ht="15.75" customHeight="1" thickBot="1">
      <c r="B19" s="105"/>
      <c r="C19" s="139"/>
      <c r="D19" s="139"/>
      <c r="E19" s="139"/>
      <c r="F19" s="139"/>
      <c r="G19" s="140"/>
      <c r="H19" s="140"/>
      <c r="I19" s="140"/>
      <c r="J19" s="140"/>
      <c r="K19" s="139"/>
      <c r="L19" s="139"/>
      <c r="M19" s="139"/>
      <c r="N19" s="139"/>
    </row>
    <row r="20" spans="2:14" ht="15" customHeight="1" thickBot="1">
      <c r="B20" s="105" t="s">
        <v>16</v>
      </c>
      <c r="C20" s="139" t="s">
        <v>714</v>
      </c>
      <c r="D20" s="139"/>
      <c r="E20" s="139"/>
      <c r="F20" s="139"/>
      <c r="G20" s="140" t="s">
        <v>50</v>
      </c>
      <c r="H20" s="140"/>
      <c r="I20" s="140"/>
      <c r="J20" s="140"/>
      <c r="K20" s="108" t="s">
        <v>715</v>
      </c>
      <c r="L20" s="109"/>
      <c r="M20" s="108" t="s">
        <v>716</v>
      </c>
      <c r="N20" s="110"/>
    </row>
    <row r="21" spans="2:14" ht="15" customHeight="1" thickBot="1">
      <c r="B21" s="105"/>
      <c r="C21" s="139"/>
      <c r="D21" s="139"/>
      <c r="E21" s="139"/>
      <c r="F21" s="139"/>
      <c r="G21" s="140"/>
      <c r="H21" s="140"/>
      <c r="I21" s="140"/>
      <c r="J21" s="140"/>
      <c r="K21" s="111"/>
      <c r="L21" s="112"/>
      <c r="M21" s="111"/>
      <c r="N21" s="113"/>
    </row>
    <row r="22" spans="2:14" ht="15" customHeight="1" thickBot="1">
      <c r="B22" s="105"/>
      <c r="C22" s="139"/>
      <c r="D22" s="139"/>
      <c r="E22" s="139"/>
      <c r="F22" s="139"/>
      <c r="G22" s="140"/>
      <c r="H22" s="140"/>
      <c r="I22" s="140"/>
      <c r="J22" s="140"/>
      <c r="K22" s="111"/>
      <c r="L22" s="112"/>
      <c r="M22" s="111"/>
      <c r="N22" s="113"/>
    </row>
    <row r="23" spans="2:14" ht="15" customHeight="1" thickBot="1">
      <c r="B23" s="105"/>
      <c r="C23" s="139"/>
      <c r="D23" s="139"/>
      <c r="E23" s="139"/>
      <c r="F23" s="139"/>
      <c r="G23" s="140"/>
      <c r="H23" s="140"/>
      <c r="I23" s="140"/>
      <c r="J23" s="140"/>
      <c r="K23" s="111"/>
      <c r="L23" s="112"/>
      <c r="M23" s="111"/>
      <c r="N23" s="113"/>
    </row>
    <row r="24" spans="2:14" ht="15.75" customHeight="1" thickBot="1">
      <c r="B24" s="105"/>
      <c r="C24" s="139"/>
      <c r="D24" s="139"/>
      <c r="E24" s="139"/>
      <c r="F24" s="139"/>
      <c r="G24" s="140"/>
      <c r="H24" s="140"/>
      <c r="I24" s="140"/>
      <c r="J24" s="140"/>
      <c r="K24" s="114"/>
      <c r="L24" s="115"/>
      <c r="M24" s="114"/>
      <c r="N24" s="116"/>
    </row>
  </sheetData>
  <sheetProtection/>
  <mergeCells count="19">
    <mergeCell ref="B20:B24"/>
    <mergeCell ref="C20:F24"/>
    <mergeCell ref="G20:J24"/>
    <mergeCell ref="K20:L24"/>
    <mergeCell ref="M20:N24"/>
    <mergeCell ref="B10:B14"/>
    <mergeCell ref="C10:F14"/>
    <mergeCell ref="G10:J14"/>
    <mergeCell ref="K10:N14"/>
    <mergeCell ref="B15:B19"/>
    <mergeCell ref="C15:F19"/>
    <mergeCell ref="G15:J19"/>
    <mergeCell ref="K15:N19"/>
    <mergeCell ref="B1:N1"/>
    <mergeCell ref="B3:N3"/>
    <mergeCell ref="B5:B9"/>
    <mergeCell ref="C5:F9"/>
    <mergeCell ref="G5:J9"/>
    <mergeCell ref="K5:N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6"/>
  <sheetViews>
    <sheetView zoomScale="90" zoomScaleNormal="90" zoomScalePageLayoutView="0" workbookViewId="0" topLeftCell="A1">
      <selection activeCell="C30" sqref="C30:C82"/>
    </sheetView>
  </sheetViews>
  <sheetFormatPr defaultColWidth="9.140625" defaultRowHeight="15"/>
  <cols>
    <col min="1" max="1" width="6.8515625" style="22" customWidth="1"/>
    <col min="2" max="2" width="73.8515625" style="4" customWidth="1"/>
    <col min="3" max="3" width="8.28125" style="4" customWidth="1"/>
    <col min="4" max="16384" width="9.140625" style="4" customWidth="1"/>
  </cols>
  <sheetData>
    <row r="1" spans="1:4" ht="15" customHeight="1">
      <c r="A1" s="135" t="s">
        <v>242</v>
      </c>
      <c r="B1" s="135"/>
      <c r="C1" s="135"/>
      <c r="D1" s="135"/>
    </row>
    <row r="2" spans="1:4" ht="15">
      <c r="A2" s="22">
        <v>2008</v>
      </c>
      <c r="C2" s="22">
        <v>2009</v>
      </c>
      <c r="D2" s="22" t="s">
        <v>24</v>
      </c>
    </row>
    <row r="3" spans="2:4" ht="15.75">
      <c r="B3" s="97" t="s">
        <v>496</v>
      </c>
      <c r="C3" s="55" t="s">
        <v>96</v>
      </c>
      <c r="D3" s="55"/>
    </row>
    <row r="4" spans="2:4" ht="15.75">
      <c r="B4" s="97" t="s">
        <v>497</v>
      </c>
      <c r="C4" s="55" t="s">
        <v>96</v>
      </c>
      <c r="D4" s="55"/>
    </row>
    <row r="5" spans="2:4" ht="31.5">
      <c r="B5" s="97" t="s">
        <v>498</v>
      </c>
      <c r="C5" s="55" t="s">
        <v>96</v>
      </c>
      <c r="D5" s="55"/>
    </row>
    <row r="6" spans="2:4" ht="31.5">
      <c r="B6" s="97" t="s">
        <v>499</v>
      </c>
      <c r="C6" s="55" t="s">
        <v>96</v>
      </c>
      <c r="D6" s="55"/>
    </row>
    <row r="7" spans="2:4" ht="31.5">
      <c r="B7" s="97" t="s">
        <v>500</v>
      </c>
      <c r="C7" s="55" t="s">
        <v>96</v>
      </c>
      <c r="D7" s="55"/>
    </row>
    <row r="8" spans="2:4" ht="15.75">
      <c r="B8" s="97" t="s">
        <v>501</v>
      </c>
      <c r="C8" s="55" t="s">
        <v>96</v>
      </c>
      <c r="D8" s="55"/>
    </row>
    <row r="9" spans="2:4" ht="15.75">
      <c r="B9" s="97" t="s">
        <v>502</v>
      </c>
      <c r="C9" s="55" t="s">
        <v>96</v>
      </c>
      <c r="D9" s="55"/>
    </row>
    <row r="10" spans="2:4" ht="15.75">
      <c r="B10" s="97" t="s">
        <v>503</v>
      </c>
      <c r="C10" s="55" t="s">
        <v>96</v>
      </c>
      <c r="D10" s="55"/>
    </row>
    <row r="11" spans="2:4" ht="15.75">
      <c r="B11" s="97" t="s">
        <v>504</v>
      </c>
      <c r="C11" s="55" t="s">
        <v>96</v>
      </c>
      <c r="D11" s="55"/>
    </row>
    <row r="12" spans="2:4" ht="15.75">
      <c r="B12" s="97" t="s">
        <v>505</v>
      </c>
      <c r="C12" s="55" t="s">
        <v>96</v>
      </c>
      <c r="D12" s="55"/>
    </row>
    <row r="13" spans="1:4" ht="15.75">
      <c r="A13" s="22" t="s">
        <v>96</v>
      </c>
      <c r="B13" s="97" t="s">
        <v>506</v>
      </c>
      <c r="C13" s="55" t="s">
        <v>96</v>
      </c>
      <c r="D13" s="55"/>
    </row>
    <row r="14" spans="2:4" ht="15">
      <c r="B14" s="57" t="s">
        <v>164</v>
      </c>
      <c r="C14" s="55"/>
      <c r="D14" s="55"/>
    </row>
    <row r="15" spans="1:4" ht="15">
      <c r="A15" s="22" t="s">
        <v>96</v>
      </c>
      <c r="B15" s="55" t="s">
        <v>99</v>
      </c>
      <c r="C15" s="55" t="s">
        <v>612</v>
      </c>
      <c r="D15" s="55"/>
    </row>
    <row r="16" spans="2:4" ht="15">
      <c r="B16" s="55" t="s">
        <v>98</v>
      </c>
      <c r="C16" s="55" t="s">
        <v>612</v>
      </c>
      <c r="D16" s="55"/>
    </row>
    <row r="17" spans="2:4" ht="15">
      <c r="B17" s="55" t="s">
        <v>100</v>
      </c>
      <c r="C17" s="55" t="s">
        <v>612</v>
      </c>
      <c r="D17" s="55"/>
    </row>
    <row r="18" spans="2:4" ht="15">
      <c r="B18" s="55" t="s">
        <v>101</v>
      </c>
      <c r="C18" s="55" t="s">
        <v>612</v>
      </c>
      <c r="D18" s="55"/>
    </row>
    <row r="19" spans="2:4" ht="15">
      <c r="B19" s="55" t="s">
        <v>102</v>
      </c>
      <c r="C19" s="55" t="s">
        <v>612</v>
      </c>
      <c r="D19" s="55"/>
    </row>
    <row r="20" spans="1:4" ht="15">
      <c r="A20" s="22" t="s">
        <v>96</v>
      </c>
      <c r="B20" s="55" t="s">
        <v>103</v>
      </c>
      <c r="C20" s="55" t="s">
        <v>612</v>
      </c>
      <c r="D20" s="55"/>
    </row>
    <row r="21" spans="2:4" ht="15">
      <c r="B21" s="55" t="s">
        <v>104</v>
      </c>
      <c r="C21" s="55" t="s">
        <v>612</v>
      </c>
      <c r="D21" s="55"/>
    </row>
    <row r="22" spans="2:4" ht="15">
      <c r="B22" s="55" t="s">
        <v>105</v>
      </c>
      <c r="C22" s="55" t="s">
        <v>612</v>
      </c>
      <c r="D22" s="55"/>
    </row>
    <row r="23" spans="2:4" ht="15">
      <c r="B23" s="55" t="s">
        <v>106</v>
      </c>
      <c r="C23" s="55" t="s">
        <v>612</v>
      </c>
      <c r="D23" s="55"/>
    </row>
    <row r="24" spans="2:4" ht="15">
      <c r="B24" s="55" t="s">
        <v>107</v>
      </c>
      <c r="C24" s="55" t="s">
        <v>612</v>
      </c>
      <c r="D24" s="55"/>
    </row>
    <row r="25" spans="2:4" ht="15">
      <c r="B25" s="55" t="s">
        <v>108</v>
      </c>
      <c r="C25" s="55" t="s">
        <v>612</v>
      </c>
      <c r="D25" s="55"/>
    </row>
    <row r="26" spans="2:4" ht="15">
      <c r="B26" s="55" t="s">
        <v>109</v>
      </c>
      <c r="C26" s="55" t="s">
        <v>612</v>
      </c>
      <c r="D26" s="55"/>
    </row>
    <row r="27" spans="2:4" ht="15">
      <c r="B27" s="55" t="s">
        <v>110</v>
      </c>
      <c r="C27" s="55" t="s">
        <v>612</v>
      </c>
      <c r="D27" s="55"/>
    </row>
    <row r="28" spans="2:4" ht="15">
      <c r="B28" s="55" t="s">
        <v>111</v>
      </c>
      <c r="C28" s="55" t="s">
        <v>612</v>
      </c>
      <c r="D28" s="55"/>
    </row>
    <row r="29" spans="2:4" ht="30">
      <c r="B29" s="60" t="s">
        <v>97</v>
      </c>
      <c r="C29" s="55"/>
      <c r="D29" s="55"/>
    </row>
    <row r="30" spans="1:4" ht="15">
      <c r="A30" s="22" t="s">
        <v>96</v>
      </c>
      <c r="B30" s="55" t="s">
        <v>99</v>
      </c>
      <c r="C30" s="55" t="s">
        <v>612</v>
      </c>
      <c r="D30" s="55"/>
    </row>
    <row r="31" spans="1:4" ht="15">
      <c r="A31" s="22" t="s">
        <v>96</v>
      </c>
      <c r="B31" s="55" t="s">
        <v>112</v>
      </c>
      <c r="C31" s="55" t="s">
        <v>612</v>
      </c>
      <c r="D31" s="55"/>
    </row>
    <row r="32" spans="1:4" ht="15">
      <c r="A32" s="22" t="s">
        <v>96</v>
      </c>
      <c r="B32" s="55" t="s">
        <v>113</v>
      </c>
      <c r="C32" s="55" t="s">
        <v>612</v>
      </c>
      <c r="D32" s="55"/>
    </row>
    <row r="33" spans="2:4" ht="15">
      <c r="B33" s="55" t="s">
        <v>114</v>
      </c>
      <c r="C33" s="55" t="s">
        <v>612</v>
      </c>
      <c r="D33" s="55"/>
    </row>
    <row r="34" spans="2:4" ht="15">
      <c r="B34" s="55" t="s">
        <v>115</v>
      </c>
      <c r="C34" s="55" t="s">
        <v>612</v>
      </c>
      <c r="D34" s="55"/>
    </row>
    <row r="35" spans="2:4" ht="15">
      <c r="B35" s="55" t="s">
        <v>116</v>
      </c>
      <c r="C35" s="55" t="s">
        <v>612</v>
      </c>
      <c r="D35" s="55"/>
    </row>
    <row r="36" spans="2:4" ht="15">
      <c r="B36" s="55" t="s">
        <v>117</v>
      </c>
      <c r="C36" s="55" t="s">
        <v>612</v>
      </c>
      <c r="D36" s="55"/>
    </row>
    <row r="37" spans="2:4" ht="15">
      <c r="B37" s="55" t="s">
        <v>118</v>
      </c>
      <c r="C37" s="55" t="s">
        <v>612</v>
      </c>
      <c r="D37" s="55"/>
    </row>
    <row r="38" spans="2:4" ht="15">
      <c r="B38" s="55" t="s">
        <v>119</v>
      </c>
      <c r="C38" s="55" t="s">
        <v>612</v>
      </c>
      <c r="D38" s="55"/>
    </row>
    <row r="39" spans="2:4" ht="15">
      <c r="B39" s="55" t="s">
        <v>120</v>
      </c>
      <c r="C39" s="55" t="s">
        <v>612</v>
      </c>
      <c r="D39" s="55"/>
    </row>
    <row r="40" spans="2:4" ht="15">
      <c r="B40" s="55" t="s">
        <v>121</v>
      </c>
      <c r="C40" s="55" t="s">
        <v>612</v>
      </c>
      <c r="D40" s="55"/>
    </row>
    <row r="41" spans="2:4" ht="15">
      <c r="B41" s="55" t="s">
        <v>122</v>
      </c>
      <c r="C41" s="55" t="s">
        <v>612</v>
      </c>
      <c r="D41" s="55"/>
    </row>
    <row r="42" spans="2:4" ht="15">
      <c r="B42" s="55" t="s">
        <v>123</v>
      </c>
      <c r="C42" s="55" t="s">
        <v>612</v>
      </c>
      <c r="D42" s="55"/>
    </row>
    <row r="43" spans="2:4" ht="15">
      <c r="B43" s="55" t="s">
        <v>124</v>
      </c>
      <c r="C43" s="55" t="s">
        <v>612</v>
      </c>
      <c r="D43" s="55"/>
    </row>
    <row r="44" spans="2:4" ht="15">
      <c r="B44" s="55" t="s">
        <v>125</v>
      </c>
      <c r="C44" s="55" t="s">
        <v>612</v>
      </c>
      <c r="D44" s="55"/>
    </row>
    <row r="45" spans="2:4" ht="15">
      <c r="B45" s="55" t="s">
        <v>126</v>
      </c>
      <c r="C45" s="55" t="s">
        <v>612</v>
      </c>
      <c r="D45" s="55"/>
    </row>
    <row r="46" spans="2:4" ht="15">
      <c r="B46" s="55" t="s">
        <v>127</v>
      </c>
      <c r="C46" s="55" t="s">
        <v>612</v>
      </c>
      <c r="D46" s="55"/>
    </row>
    <row r="47" spans="2:4" ht="15">
      <c r="B47" s="55" t="s">
        <v>128</v>
      </c>
      <c r="C47" s="55" t="s">
        <v>612</v>
      </c>
      <c r="D47" s="55"/>
    </row>
    <row r="48" spans="2:4" ht="15">
      <c r="B48" s="55" t="s">
        <v>129</v>
      </c>
      <c r="C48" s="55" t="s">
        <v>612</v>
      </c>
      <c r="D48" s="55"/>
    </row>
    <row r="49" spans="2:4" ht="15">
      <c r="B49" s="55" t="s">
        <v>130</v>
      </c>
      <c r="C49" s="55" t="s">
        <v>612</v>
      </c>
      <c r="D49" s="55"/>
    </row>
    <row r="50" spans="2:4" ht="15">
      <c r="B50" s="55" t="s">
        <v>131</v>
      </c>
      <c r="C50" s="55" t="s">
        <v>612</v>
      </c>
      <c r="D50" s="55"/>
    </row>
    <row r="51" spans="2:4" ht="15">
      <c r="B51" s="55" t="s">
        <v>132</v>
      </c>
      <c r="C51" s="55" t="s">
        <v>612</v>
      </c>
      <c r="D51" s="55"/>
    </row>
    <row r="52" spans="2:4" ht="15">
      <c r="B52" s="55" t="s">
        <v>133</v>
      </c>
      <c r="C52" s="55" t="s">
        <v>612</v>
      </c>
      <c r="D52" s="55"/>
    </row>
    <row r="53" spans="2:4" ht="15">
      <c r="B53" s="55" t="s">
        <v>134</v>
      </c>
      <c r="C53" s="55" t="s">
        <v>612</v>
      </c>
      <c r="D53" s="55"/>
    </row>
    <row r="54" spans="2:4" ht="15">
      <c r="B54" s="55" t="s">
        <v>135</v>
      </c>
      <c r="C54" s="55" t="s">
        <v>612</v>
      </c>
      <c r="D54" s="55"/>
    </row>
    <row r="55" spans="2:4" ht="15">
      <c r="B55" s="55" t="s">
        <v>136</v>
      </c>
      <c r="C55" s="55" t="s">
        <v>612</v>
      </c>
      <c r="D55" s="55"/>
    </row>
    <row r="56" spans="2:4" ht="15">
      <c r="B56" s="55" t="s">
        <v>137</v>
      </c>
      <c r="C56" s="55" t="s">
        <v>612</v>
      </c>
      <c r="D56" s="55"/>
    </row>
    <row r="57" spans="2:4" ht="30">
      <c r="B57" s="56" t="s">
        <v>138</v>
      </c>
      <c r="C57" s="55" t="s">
        <v>612</v>
      </c>
      <c r="D57" s="55"/>
    </row>
    <row r="58" spans="2:4" ht="15">
      <c r="B58" s="55" t="s">
        <v>139</v>
      </c>
      <c r="C58" s="55" t="s">
        <v>612</v>
      </c>
      <c r="D58" s="55"/>
    </row>
    <row r="59" spans="2:4" ht="15">
      <c r="B59" s="55" t="s">
        <v>140</v>
      </c>
      <c r="C59" s="55" t="s">
        <v>612</v>
      </c>
      <c r="D59" s="55"/>
    </row>
    <row r="60" spans="2:4" ht="15">
      <c r="B60" s="55" t="s">
        <v>141</v>
      </c>
      <c r="C60" s="55" t="s">
        <v>612</v>
      </c>
      <c r="D60" s="55"/>
    </row>
    <row r="61" spans="2:4" ht="15">
      <c r="B61" s="55" t="s">
        <v>142</v>
      </c>
      <c r="C61" s="55" t="s">
        <v>612</v>
      </c>
      <c r="D61" s="55"/>
    </row>
    <row r="62" spans="2:4" ht="15">
      <c r="B62" s="55" t="s">
        <v>143</v>
      </c>
      <c r="C62" s="55" t="s">
        <v>612</v>
      </c>
      <c r="D62" s="55"/>
    </row>
    <row r="63" spans="2:4" ht="15">
      <c r="B63" s="55" t="s">
        <v>144</v>
      </c>
      <c r="C63" s="55" t="s">
        <v>612</v>
      </c>
      <c r="D63" s="55"/>
    </row>
    <row r="64" spans="2:4" ht="15">
      <c r="B64" s="55" t="s">
        <v>145</v>
      </c>
      <c r="C64" s="55" t="s">
        <v>612</v>
      </c>
      <c r="D64" s="55"/>
    </row>
    <row r="65" spans="2:4" ht="15">
      <c r="B65" s="55" t="s">
        <v>146</v>
      </c>
      <c r="C65" s="55" t="s">
        <v>612</v>
      </c>
      <c r="D65" s="55"/>
    </row>
    <row r="66" spans="1:4" ht="15">
      <c r="A66" s="22" t="s">
        <v>96</v>
      </c>
      <c r="B66" s="55" t="s">
        <v>147</v>
      </c>
      <c r="C66" s="55" t="s">
        <v>612</v>
      </c>
      <c r="D66" s="55"/>
    </row>
    <row r="67" spans="1:4" ht="15">
      <c r="A67" s="22" t="s">
        <v>96</v>
      </c>
      <c r="B67" s="55" t="s">
        <v>148</v>
      </c>
      <c r="C67" s="55" t="s">
        <v>612</v>
      </c>
      <c r="D67" s="55"/>
    </row>
    <row r="68" spans="1:4" ht="15">
      <c r="A68" s="22" t="s">
        <v>96</v>
      </c>
      <c r="B68" s="55" t="s">
        <v>149</v>
      </c>
      <c r="C68" s="55" t="s">
        <v>612</v>
      </c>
      <c r="D68" s="55"/>
    </row>
    <row r="69" spans="2:4" ht="15">
      <c r="B69" s="55" t="s">
        <v>150</v>
      </c>
      <c r="C69" s="55" t="s">
        <v>612</v>
      </c>
      <c r="D69" s="55"/>
    </row>
    <row r="70" spans="2:4" ht="15">
      <c r="B70" s="55" t="s">
        <v>151</v>
      </c>
      <c r="C70" s="55" t="s">
        <v>612</v>
      </c>
      <c r="D70" s="55"/>
    </row>
    <row r="71" spans="2:4" ht="15">
      <c r="B71" s="55" t="s">
        <v>152</v>
      </c>
      <c r="C71" s="55" t="s">
        <v>612</v>
      </c>
      <c r="D71" s="55"/>
    </row>
    <row r="72" spans="1:4" ht="15">
      <c r="A72" s="22" t="s">
        <v>96</v>
      </c>
      <c r="B72" s="55" t="s">
        <v>153</v>
      </c>
      <c r="C72" s="55" t="s">
        <v>612</v>
      </c>
      <c r="D72" s="55"/>
    </row>
    <row r="73" spans="1:4" ht="15">
      <c r="A73" s="22" t="s">
        <v>96</v>
      </c>
      <c r="B73" s="55" t="s">
        <v>154</v>
      </c>
      <c r="C73" s="55" t="s">
        <v>612</v>
      </c>
      <c r="D73" s="55"/>
    </row>
    <row r="74" spans="1:4" ht="15">
      <c r="A74" s="22" t="s">
        <v>96</v>
      </c>
      <c r="B74" s="55" t="s">
        <v>155</v>
      </c>
      <c r="C74" s="55" t="s">
        <v>612</v>
      </c>
      <c r="D74" s="55"/>
    </row>
    <row r="75" spans="2:4" ht="15">
      <c r="B75" s="55" t="s">
        <v>156</v>
      </c>
      <c r="C75" s="55" t="s">
        <v>612</v>
      </c>
      <c r="D75" s="55"/>
    </row>
    <row r="76" spans="1:4" ht="15">
      <c r="A76" s="22" t="s">
        <v>96</v>
      </c>
      <c r="B76" s="55" t="s">
        <v>157</v>
      </c>
      <c r="C76" s="55" t="s">
        <v>612</v>
      </c>
      <c r="D76" s="55"/>
    </row>
    <row r="77" spans="1:4" ht="15">
      <c r="A77" s="22" t="s">
        <v>96</v>
      </c>
      <c r="B77" s="55" t="s">
        <v>158</v>
      </c>
      <c r="C77" s="55" t="s">
        <v>612</v>
      </c>
      <c r="D77" s="55"/>
    </row>
    <row r="78" spans="1:4" ht="15">
      <c r="A78" s="22" t="s">
        <v>96</v>
      </c>
      <c r="B78" s="55" t="s">
        <v>159</v>
      </c>
      <c r="C78" s="55" t="s">
        <v>612</v>
      </c>
      <c r="D78" s="55"/>
    </row>
    <row r="79" spans="1:4" ht="15">
      <c r="A79" s="22" t="s">
        <v>96</v>
      </c>
      <c r="B79" s="55" t="s">
        <v>160</v>
      </c>
      <c r="C79" s="55" t="s">
        <v>612</v>
      </c>
      <c r="D79" s="55"/>
    </row>
    <row r="80" spans="1:4" ht="15">
      <c r="A80" s="22" t="s">
        <v>96</v>
      </c>
      <c r="B80" s="55" t="s">
        <v>161</v>
      </c>
      <c r="C80" s="55" t="s">
        <v>612</v>
      </c>
      <c r="D80" s="55"/>
    </row>
    <row r="81" spans="2:4" ht="15">
      <c r="B81" s="55" t="s">
        <v>162</v>
      </c>
      <c r="C81" s="55" t="s">
        <v>612</v>
      </c>
      <c r="D81" s="55"/>
    </row>
    <row r="82" spans="2:4" ht="15">
      <c r="B82" s="55" t="s">
        <v>163</v>
      </c>
      <c r="C82" s="55" t="s">
        <v>612</v>
      </c>
      <c r="D82" s="55"/>
    </row>
    <row r="84" ht="15">
      <c r="B84" s="58" t="s">
        <v>243</v>
      </c>
    </row>
    <row r="85" spans="1:3" ht="15">
      <c r="A85" s="22" t="s">
        <v>96</v>
      </c>
      <c r="B85" s="59" t="s">
        <v>199</v>
      </c>
      <c r="C85" s="55" t="s">
        <v>29</v>
      </c>
    </row>
    <row r="86" spans="1:3" ht="15">
      <c r="A86" s="22" t="s">
        <v>96</v>
      </c>
      <c r="B86" s="59" t="s">
        <v>200</v>
      </c>
      <c r="C86" s="55" t="s">
        <v>29</v>
      </c>
    </row>
    <row r="87" spans="2:3" ht="15">
      <c r="B87" s="59" t="s">
        <v>201</v>
      </c>
      <c r="C87" s="55" t="s">
        <v>29</v>
      </c>
    </row>
    <row r="88" spans="2:3" ht="15">
      <c r="B88" s="59" t="s">
        <v>202</v>
      </c>
      <c r="C88" s="55"/>
    </row>
    <row r="89" spans="2:3" ht="15">
      <c r="B89" s="59" t="s">
        <v>203</v>
      </c>
      <c r="C89" s="55"/>
    </row>
    <row r="90" spans="1:3" ht="15">
      <c r="A90" s="22" t="s">
        <v>96</v>
      </c>
      <c r="B90" s="59" t="s">
        <v>244</v>
      </c>
      <c r="C90" s="55"/>
    </row>
    <row r="96" ht="15.75">
      <c r="B96" s="95" t="s">
        <v>496</v>
      </c>
    </row>
    <row r="97" ht="15.75">
      <c r="B97" s="95" t="s">
        <v>497</v>
      </c>
    </row>
    <row r="98" ht="15.75">
      <c r="B98" s="95" t="s">
        <v>498</v>
      </c>
    </row>
    <row r="99" ht="15.75">
      <c r="B99" s="95" t="s">
        <v>499</v>
      </c>
    </row>
    <row r="100" ht="15.75">
      <c r="B100" s="95" t="s">
        <v>500</v>
      </c>
    </row>
    <row r="101" ht="15.75">
      <c r="B101" s="95" t="s">
        <v>501</v>
      </c>
    </row>
    <row r="102" ht="15.75">
      <c r="B102" s="95" t="s">
        <v>502</v>
      </c>
    </row>
    <row r="103" ht="15.75">
      <c r="B103" s="95" t="s">
        <v>503</v>
      </c>
    </row>
    <row r="104" ht="15.75">
      <c r="B104" s="95" t="s">
        <v>504</v>
      </c>
    </row>
    <row r="105" ht="15.75">
      <c r="B105" s="95" t="s">
        <v>505</v>
      </c>
    </row>
    <row r="106" ht="15.75">
      <c r="B106" s="95" t="s">
        <v>506</v>
      </c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300" verticalDpi="300" orientation="portrait" paperSize="9" r:id="rId1"/>
  <headerFooter>
    <oddFooter>&amp;LCEX&amp;R&amp;P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="90" zoomScaleNormal="90" zoomScalePageLayoutView="0" workbookViewId="0" topLeftCell="A1">
      <selection activeCell="C29" sqref="C29"/>
    </sheetView>
  </sheetViews>
  <sheetFormatPr defaultColWidth="9.140625" defaultRowHeight="15"/>
  <cols>
    <col min="1" max="1" width="9.140625" style="12" customWidth="1"/>
    <col min="2" max="2" width="70.28125" style="4" customWidth="1"/>
    <col min="3" max="16384" width="9.140625" style="1" customWidth="1"/>
  </cols>
  <sheetData>
    <row r="1" spans="1:4" ht="20.25">
      <c r="A1" s="135" t="s">
        <v>248</v>
      </c>
      <c r="B1" s="135"/>
      <c r="C1" s="135"/>
      <c r="D1" s="135"/>
    </row>
    <row r="2" spans="1:4" ht="15.75">
      <c r="A2" s="12">
        <v>2008</v>
      </c>
      <c r="B2" s="55"/>
      <c r="C2" s="64">
        <v>2009</v>
      </c>
      <c r="D2" s="64" t="s">
        <v>24</v>
      </c>
    </row>
    <row r="3" spans="2:4" ht="15.75">
      <c r="B3" s="96" t="s">
        <v>507</v>
      </c>
      <c r="C3" s="62" t="s">
        <v>96</v>
      </c>
      <c r="D3" s="62"/>
    </row>
    <row r="4" spans="2:4" ht="15.75">
      <c r="B4" s="96" t="s">
        <v>508</v>
      </c>
      <c r="C4" s="62" t="s">
        <v>96</v>
      </c>
      <c r="D4" s="62"/>
    </row>
    <row r="5" spans="2:4" ht="15.75">
      <c r="B5" s="96" t="s">
        <v>509</v>
      </c>
      <c r="C5" s="62" t="s">
        <v>96</v>
      </c>
      <c r="D5" s="62"/>
    </row>
    <row r="6" spans="2:4" ht="15.75">
      <c r="B6" s="96" t="s">
        <v>510</v>
      </c>
      <c r="C6" s="62" t="s">
        <v>96</v>
      </c>
      <c r="D6" s="62"/>
    </row>
    <row r="7" spans="2:4" ht="15.75">
      <c r="B7" s="96" t="s">
        <v>511</v>
      </c>
      <c r="C7" s="62" t="s">
        <v>96</v>
      </c>
      <c r="D7" s="62"/>
    </row>
    <row r="8" spans="2:4" ht="15.75">
      <c r="B8" s="96" t="s">
        <v>512</v>
      </c>
      <c r="C8" s="62" t="s">
        <v>96</v>
      </c>
      <c r="D8" s="62"/>
    </row>
    <row r="9" spans="2:4" ht="15.75">
      <c r="B9" s="96" t="s">
        <v>513</v>
      </c>
      <c r="C9" s="62" t="s">
        <v>96</v>
      </c>
      <c r="D9" s="62"/>
    </row>
    <row r="10" spans="2:4" ht="15.75">
      <c r="B10" s="96" t="s">
        <v>514</v>
      </c>
      <c r="C10" s="62" t="s">
        <v>96</v>
      </c>
      <c r="D10" s="62"/>
    </row>
    <row r="11" spans="2:4" ht="15.75">
      <c r="B11" s="96" t="s">
        <v>515</v>
      </c>
      <c r="C11" s="62" t="s">
        <v>96</v>
      </c>
      <c r="D11" s="62"/>
    </row>
    <row r="12" spans="2:4" ht="15.75">
      <c r="B12" s="96" t="s">
        <v>516</v>
      </c>
      <c r="C12" s="62" t="s">
        <v>96</v>
      </c>
      <c r="D12" s="62"/>
    </row>
    <row r="13" spans="2:4" ht="15.75">
      <c r="B13" s="96" t="s">
        <v>517</v>
      </c>
      <c r="C13" s="62" t="s">
        <v>96</v>
      </c>
      <c r="D13" s="62"/>
    </row>
    <row r="14" spans="2:4" ht="15.75">
      <c r="B14" s="96" t="s">
        <v>518</v>
      </c>
      <c r="C14" s="62" t="s">
        <v>96</v>
      </c>
      <c r="D14" s="62"/>
    </row>
    <row r="15" spans="2:4" ht="15.75">
      <c r="B15" s="96" t="s">
        <v>519</v>
      </c>
      <c r="C15" s="62" t="s">
        <v>96</v>
      </c>
      <c r="D15" s="62"/>
    </row>
    <row r="16" spans="2:4" ht="15.75">
      <c r="B16" s="96" t="s">
        <v>520</v>
      </c>
      <c r="C16" s="62" t="s">
        <v>96</v>
      </c>
      <c r="D16" s="62"/>
    </row>
    <row r="17" spans="2:4" ht="15.75">
      <c r="B17" s="96" t="s">
        <v>521</v>
      </c>
      <c r="C17" s="62" t="s">
        <v>96</v>
      </c>
      <c r="D17" s="62"/>
    </row>
    <row r="18" spans="2:4" ht="15.75">
      <c r="B18" s="96" t="s">
        <v>522</v>
      </c>
      <c r="C18" s="62" t="s">
        <v>96</v>
      </c>
      <c r="D18" s="62"/>
    </row>
    <row r="19" spans="2:4" ht="15.75">
      <c r="B19" s="96" t="s">
        <v>523</v>
      </c>
      <c r="C19" s="62" t="s">
        <v>96</v>
      </c>
      <c r="D19" s="62"/>
    </row>
    <row r="20" spans="2:4" ht="15.75">
      <c r="B20" s="57" t="s">
        <v>245</v>
      </c>
      <c r="C20" s="62"/>
      <c r="D20" s="62"/>
    </row>
    <row r="21" spans="2:4" ht="15.75">
      <c r="B21" s="55" t="s">
        <v>168</v>
      </c>
      <c r="C21" s="62" t="s">
        <v>96</v>
      </c>
      <c r="D21" s="62"/>
    </row>
    <row r="22" spans="2:4" ht="15.75">
      <c r="B22" s="55" t="s">
        <v>169</v>
      </c>
      <c r="C22" s="62" t="s">
        <v>616</v>
      </c>
      <c r="D22" s="62"/>
    </row>
    <row r="23" spans="2:4" ht="15.75">
      <c r="B23" s="55" t="s">
        <v>170</v>
      </c>
      <c r="C23" s="62" t="s">
        <v>616</v>
      </c>
      <c r="D23" s="62"/>
    </row>
    <row r="24" spans="2:4" ht="15.75">
      <c r="B24" s="55" t="s">
        <v>171</v>
      </c>
      <c r="C24" s="62" t="s">
        <v>96</v>
      </c>
      <c r="D24" s="62"/>
    </row>
    <row r="25" spans="2:4" ht="15.75">
      <c r="B25" s="55" t="s">
        <v>172</v>
      </c>
      <c r="C25" s="62" t="s">
        <v>612</v>
      </c>
      <c r="D25" s="62"/>
    </row>
    <row r="26" spans="2:4" ht="15.75">
      <c r="B26" s="55" t="s">
        <v>173</v>
      </c>
      <c r="C26" s="62" t="s">
        <v>96</v>
      </c>
      <c r="D26" s="62"/>
    </row>
    <row r="27" spans="2:4" ht="15.75">
      <c r="B27" s="55" t="s">
        <v>174</v>
      </c>
      <c r="C27" s="62" t="s">
        <v>96</v>
      </c>
      <c r="D27" s="62"/>
    </row>
    <row r="28" spans="2:4" ht="15.75">
      <c r="B28" s="55" t="s">
        <v>175</v>
      </c>
      <c r="C28" s="62" t="s">
        <v>612</v>
      </c>
      <c r="D28" s="62"/>
    </row>
    <row r="29" spans="2:4" ht="15.75">
      <c r="B29" s="55" t="s">
        <v>176</v>
      </c>
      <c r="C29" s="62" t="s">
        <v>96</v>
      </c>
      <c r="D29" s="62"/>
    </row>
    <row r="30" spans="2:4" ht="15.75">
      <c r="B30" s="55" t="s">
        <v>524</v>
      </c>
      <c r="C30" s="62" t="s">
        <v>616</v>
      </c>
      <c r="D30" s="62"/>
    </row>
    <row r="31" spans="2:4" ht="15.75">
      <c r="B31" s="55" t="s">
        <v>177</v>
      </c>
      <c r="C31" s="62" t="s">
        <v>612</v>
      </c>
      <c r="D31" s="62"/>
    </row>
    <row r="33" spans="2:3" ht="15.75">
      <c r="B33" s="61" t="s">
        <v>243</v>
      </c>
      <c r="C33" s="62"/>
    </row>
    <row r="34" spans="1:3" ht="15.75">
      <c r="A34" s="12" t="s">
        <v>96</v>
      </c>
      <c r="B34" s="63" t="s">
        <v>247</v>
      </c>
      <c r="C34" s="62"/>
    </row>
    <row r="35" spans="2:3" ht="15.75">
      <c r="B35" s="63" t="s">
        <v>204</v>
      </c>
      <c r="C35" s="62"/>
    </row>
    <row r="36" spans="2:3" ht="15.75">
      <c r="B36" s="55" t="s">
        <v>246</v>
      </c>
      <c r="C36" s="62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300" verticalDpi="300" orientation="portrait" paperSize="9" r:id="rId1"/>
  <headerFooter>
    <oddFooter>&amp;LDCO&amp;R&amp;P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9.140625" style="12" customWidth="1"/>
    <col min="2" max="2" width="72.8515625" style="1" customWidth="1"/>
    <col min="3" max="16384" width="9.140625" style="1" customWidth="1"/>
  </cols>
  <sheetData>
    <row r="1" spans="1:4" ht="15.75" customHeight="1">
      <c r="A1" s="134" t="s">
        <v>249</v>
      </c>
      <c r="B1" s="134"/>
      <c r="C1" s="134"/>
      <c r="D1" s="134"/>
    </row>
    <row r="2" spans="1:4" ht="15.75">
      <c r="A2" s="12">
        <v>2008</v>
      </c>
      <c r="B2" s="62"/>
      <c r="C2" s="64">
        <v>2009</v>
      </c>
      <c r="D2" s="64" t="s">
        <v>24</v>
      </c>
    </row>
    <row r="3" spans="1:4" ht="47.25">
      <c r="A3" s="12" t="s">
        <v>96</v>
      </c>
      <c r="B3" s="97" t="s">
        <v>525</v>
      </c>
      <c r="C3" s="62" t="s">
        <v>612</v>
      </c>
      <c r="D3" s="62"/>
    </row>
    <row r="4" spans="1:4" ht="15.75">
      <c r="A4" s="12" t="s">
        <v>96</v>
      </c>
      <c r="B4" s="97" t="s">
        <v>526</v>
      </c>
      <c r="C4" s="62" t="s">
        <v>612</v>
      </c>
      <c r="D4" s="62"/>
    </row>
    <row r="5" spans="1:4" ht="31.5">
      <c r="A5" s="12" t="s">
        <v>96</v>
      </c>
      <c r="B5" s="97" t="s">
        <v>527</v>
      </c>
      <c r="C5" s="62" t="s">
        <v>612</v>
      </c>
      <c r="D5" s="62"/>
    </row>
    <row r="6" spans="1:4" ht="15.75">
      <c r="A6" s="12" t="s">
        <v>96</v>
      </c>
      <c r="B6" s="97" t="s">
        <v>528</v>
      </c>
      <c r="C6" s="62" t="s">
        <v>612</v>
      </c>
      <c r="D6" s="62"/>
    </row>
    <row r="7" spans="1:4" ht="15.75">
      <c r="A7" s="12" t="s">
        <v>96</v>
      </c>
      <c r="B7" s="97" t="s">
        <v>529</v>
      </c>
      <c r="C7" s="62"/>
      <c r="D7" s="62"/>
    </row>
    <row r="8" spans="1:4" ht="15.75">
      <c r="A8" s="12" t="s">
        <v>96</v>
      </c>
      <c r="B8" s="97" t="s">
        <v>71</v>
      </c>
      <c r="C8" s="62" t="s">
        <v>613</v>
      </c>
      <c r="D8" s="62"/>
    </row>
    <row r="9" spans="2:4" ht="15.75">
      <c r="B9" s="97" t="s">
        <v>530</v>
      </c>
      <c r="C9" s="62" t="s">
        <v>96</v>
      </c>
      <c r="D9" s="62"/>
    </row>
    <row r="10" spans="2:4" ht="15.75">
      <c r="B10" s="97" t="s">
        <v>531</v>
      </c>
      <c r="C10" s="62" t="s">
        <v>96</v>
      </c>
      <c r="D10" s="62"/>
    </row>
    <row r="11" spans="2:4" ht="15.75">
      <c r="B11" s="97" t="s">
        <v>532</v>
      </c>
      <c r="C11" s="62" t="s">
        <v>96</v>
      </c>
      <c r="D11" s="62"/>
    </row>
    <row r="12" spans="2:4" ht="15.75">
      <c r="B12" s="97" t="s">
        <v>533</v>
      </c>
      <c r="C12" s="62" t="s">
        <v>616</v>
      </c>
      <c r="D12" s="62"/>
    </row>
    <row r="13" spans="2:4" ht="15.75">
      <c r="B13" s="97" t="s">
        <v>534</v>
      </c>
      <c r="C13" s="62" t="s">
        <v>616</v>
      </c>
      <c r="D13" s="62"/>
    </row>
    <row r="14" spans="2:4" ht="15.75">
      <c r="B14" s="97" t="s">
        <v>535</v>
      </c>
      <c r="C14" s="62" t="s">
        <v>96</v>
      </c>
      <c r="D14" s="62"/>
    </row>
    <row r="15" spans="2:4" ht="15.75">
      <c r="B15" s="97" t="s">
        <v>536</v>
      </c>
      <c r="C15" s="62" t="s">
        <v>96</v>
      </c>
      <c r="D15" s="62"/>
    </row>
    <row r="16" spans="2:4" ht="15.75">
      <c r="B16" s="97" t="s">
        <v>537</v>
      </c>
      <c r="C16" s="62" t="s">
        <v>96</v>
      </c>
      <c r="D16" s="62"/>
    </row>
    <row r="17" spans="2:4" ht="15.75">
      <c r="B17" s="97" t="s">
        <v>538</v>
      </c>
      <c r="C17" s="62" t="s">
        <v>96</v>
      </c>
      <c r="D17" s="62"/>
    </row>
    <row r="18" spans="2:4" ht="15.75">
      <c r="B18" s="97" t="s">
        <v>539</v>
      </c>
      <c r="C18" s="62" t="s">
        <v>96</v>
      </c>
      <c r="D18" s="62"/>
    </row>
    <row r="19" spans="2:4" ht="15.75">
      <c r="B19" s="97" t="s">
        <v>540</v>
      </c>
      <c r="C19" s="62" t="s">
        <v>616</v>
      </c>
      <c r="D19" s="62"/>
    </row>
    <row r="20" spans="2:4" ht="15.75">
      <c r="B20" s="97" t="s">
        <v>541</v>
      </c>
      <c r="C20" s="62" t="s">
        <v>96</v>
      </c>
      <c r="D20" s="62"/>
    </row>
    <row r="21" spans="2:4" ht="15.75">
      <c r="B21" s="97" t="s">
        <v>71</v>
      </c>
      <c r="C21" s="62" t="s">
        <v>96</v>
      </c>
      <c r="D21" s="62"/>
    </row>
    <row r="22" spans="2:4" ht="15.75">
      <c r="B22" s="97" t="s">
        <v>542</v>
      </c>
      <c r="C22" s="62" t="s">
        <v>96</v>
      </c>
      <c r="D22" s="62"/>
    </row>
    <row r="23" spans="2:4" ht="15.75">
      <c r="B23" s="97" t="s">
        <v>543</v>
      </c>
      <c r="C23" s="62" t="s">
        <v>96</v>
      </c>
      <c r="D23" s="62"/>
    </row>
    <row r="24" spans="2:4" ht="15.75">
      <c r="B24" s="97" t="s">
        <v>544</v>
      </c>
      <c r="C24" s="62" t="s">
        <v>96</v>
      </c>
      <c r="D24" s="62"/>
    </row>
    <row r="25" spans="2:4" ht="15.75">
      <c r="B25" s="97" t="s">
        <v>545</v>
      </c>
      <c r="C25" s="62" t="s">
        <v>96</v>
      </c>
      <c r="D25" s="62"/>
    </row>
    <row r="26" spans="2:4" ht="15.75">
      <c r="B26" s="97" t="s">
        <v>546</v>
      </c>
      <c r="C26" s="62" t="s">
        <v>612</v>
      </c>
      <c r="D26" s="62"/>
    </row>
    <row r="27" spans="2:4" ht="15.75">
      <c r="B27" s="97" t="s">
        <v>547</v>
      </c>
      <c r="C27" s="62" t="s">
        <v>96</v>
      </c>
      <c r="D27" s="62"/>
    </row>
    <row r="28" spans="2:4" ht="15.75">
      <c r="B28" s="97" t="s">
        <v>540</v>
      </c>
      <c r="C28" s="62" t="s">
        <v>616</v>
      </c>
      <c r="D28" s="62"/>
    </row>
    <row r="29" spans="1:4" ht="15.75">
      <c r="A29" s="12" t="s">
        <v>96</v>
      </c>
      <c r="B29" s="97" t="s">
        <v>548</v>
      </c>
      <c r="C29" s="62" t="s">
        <v>96</v>
      </c>
      <c r="D29" s="62"/>
    </row>
    <row r="30" spans="1:4" ht="15.75">
      <c r="A30" s="12" t="s">
        <v>96</v>
      </c>
      <c r="B30" s="97" t="s">
        <v>549</v>
      </c>
      <c r="C30" s="62" t="s">
        <v>612</v>
      </c>
      <c r="D30" s="62"/>
    </row>
    <row r="31" spans="1:4" ht="15.75">
      <c r="A31" s="12" t="s">
        <v>96</v>
      </c>
      <c r="B31" s="97" t="s">
        <v>550</v>
      </c>
      <c r="C31" s="62" t="s">
        <v>612</v>
      </c>
      <c r="D31" s="62"/>
    </row>
    <row r="32" spans="1:4" ht="15.75">
      <c r="A32" s="12" t="s">
        <v>96</v>
      </c>
      <c r="B32" s="97" t="s">
        <v>551</v>
      </c>
      <c r="C32" s="62" t="s">
        <v>612</v>
      </c>
      <c r="D32" s="62"/>
    </row>
    <row r="33" spans="1:4" ht="15.75">
      <c r="A33" s="12" t="s">
        <v>96</v>
      </c>
      <c r="B33" s="97" t="s">
        <v>552</v>
      </c>
      <c r="C33" s="62" t="s">
        <v>612</v>
      </c>
      <c r="D33" s="62"/>
    </row>
    <row r="34" spans="1:4" ht="31.5">
      <c r="A34" s="12" t="s">
        <v>96</v>
      </c>
      <c r="B34" s="97" t="s">
        <v>553</v>
      </c>
      <c r="C34" s="62" t="s">
        <v>612</v>
      </c>
      <c r="D34" s="62"/>
    </row>
    <row r="35" ht="15.75">
      <c r="B35" s="2"/>
    </row>
    <row r="36" spans="2:3" ht="15.75">
      <c r="B36" s="61" t="s">
        <v>243</v>
      </c>
      <c r="C36" s="62"/>
    </row>
    <row r="37" spans="1:3" ht="15.75">
      <c r="A37" s="12" t="s">
        <v>96</v>
      </c>
      <c r="B37" s="65" t="s">
        <v>208</v>
      </c>
      <c r="C37" s="62"/>
    </row>
    <row r="38" spans="1:3" ht="15.75">
      <c r="A38" s="12" t="s">
        <v>96</v>
      </c>
      <c r="B38" s="56" t="s">
        <v>250</v>
      </c>
      <c r="C38" s="62"/>
    </row>
    <row r="39" spans="1:3" ht="15.75">
      <c r="A39" s="12" t="s">
        <v>96</v>
      </c>
      <c r="B39" s="56" t="s">
        <v>251</v>
      </c>
      <c r="C39" s="62"/>
    </row>
    <row r="40" spans="1:3" ht="15.75">
      <c r="A40" s="12" t="s">
        <v>96</v>
      </c>
      <c r="B40" s="56" t="s">
        <v>252</v>
      </c>
      <c r="C40" s="62"/>
    </row>
    <row r="41" spans="2:3" ht="15.75">
      <c r="B41" s="56" t="s">
        <v>31</v>
      </c>
      <c r="C41" s="62"/>
    </row>
    <row r="42" spans="2:3" ht="15.75">
      <c r="B42" s="56" t="s">
        <v>253</v>
      </c>
      <c r="C42" s="62"/>
    </row>
    <row r="43" spans="1:3" ht="15.75">
      <c r="A43" s="12" t="s">
        <v>96</v>
      </c>
      <c r="B43" s="56" t="s">
        <v>254</v>
      </c>
      <c r="C43" s="62"/>
    </row>
    <row r="44" spans="2:3" ht="15.75">
      <c r="B44" s="56" t="s">
        <v>30</v>
      </c>
      <c r="C44" s="62"/>
    </row>
    <row r="45" ht="15.75">
      <c r="B45" s="2"/>
    </row>
    <row r="46" ht="15.75">
      <c r="B46" s="2"/>
    </row>
    <row r="47" ht="15.75">
      <c r="B47" s="2"/>
    </row>
    <row r="48" ht="15.75">
      <c r="B48" s="95" t="s">
        <v>525</v>
      </c>
    </row>
    <row r="49" ht="15.75">
      <c r="B49" s="95" t="s">
        <v>526</v>
      </c>
    </row>
    <row r="50" ht="15.75">
      <c r="B50" s="95" t="s">
        <v>527</v>
      </c>
    </row>
    <row r="51" ht="15.75">
      <c r="B51" s="95" t="s">
        <v>528</v>
      </c>
    </row>
    <row r="52" ht="15.75">
      <c r="B52" s="95" t="s">
        <v>529</v>
      </c>
    </row>
    <row r="53" ht="15.75">
      <c r="B53" s="95" t="s">
        <v>71</v>
      </c>
    </row>
    <row r="54" ht="15.75">
      <c r="B54" s="95" t="s">
        <v>530</v>
      </c>
    </row>
    <row r="55" ht="15.75">
      <c r="B55" s="95" t="s">
        <v>531</v>
      </c>
    </row>
    <row r="56" ht="15.75">
      <c r="B56" s="95" t="s">
        <v>532</v>
      </c>
    </row>
    <row r="57" ht="15.75">
      <c r="B57" s="95" t="s">
        <v>533</v>
      </c>
    </row>
    <row r="58" ht="15.75">
      <c r="B58" s="95" t="s">
        <v>534</v>
      </c>
    </row>
    <row r="59" ht="15.75">
      <c r="B59" s="95" t="s">
        <v>535</v>
      </c>
    </row>
    <row r="60" ht="15.75">
      <c r="B60" s="95" t="s">
        <v>536</v>
      </c>
    </row>
    <row r="61" ht="15.75">
      <c r="B61" s="95" t="s">
        <v>537</v>
      </c>
    </row>
    <row r="62" ht="15.75">
      <c r="B62" s="95" t="s">
        <v>538</v>
      </c>
    </row>
    <row r="63" ht="15.75">
      <c r="B63" s="95" t="s">
        <v>539</v>
      </c>
    </row>
    <row r="64" ht="15.75">
      <c r="B64" s="95" t="s">
        <v>540</v>
      </c>
    </row>
    <row r="65" ht="15.75">
      <c r="B65" s="95" t="s">
        <v>541</v>
      </c>
    </row>
    <row r="66" ht="15.75">
      <c r="B66" s="95" t="s">
        <v>71</v>
      </c>
    </row>
    <row r="67" ht="15.75">
      <c r="B67" s="95" t="s">
        <v>542</v>
      </c>
    </row>
    <row r="68" ht="15.75">
      <c r="B68" s="95" t="s">
        <v>543</v>
      </c>
    </row>
    <row r="69" ht="15.75">
      <c r="B69" s="95" t="s">
        <v>544</v>
      </c>
    </row>
    <row r="70" ht="15.75">
      <c r="B70" s="95" t="s">
        <v>545</v>
      </c>
    </row>
    <row r="71" ht="15.75">
      <c r="B71" s="95" t="s">
        <v>546</v>
      </c>
    </row>
    <row r="72" ht="15.75">
      <c r="B72" s="95" t="s">
        <v>547</v>
      </c>
    </row>
    <row r="73" ht="15.75">
      <c r="B73" s="95" t="s">
        <v>540</v>
      </c>
    </row>
    <row r="74" ht="15.75">
      <c r="B74" s="95" t="s">
        <v>548</v>
      </c>
    </row>
    <row r="75" ht="15.75">
      <c r="B75" s="95" t="s">
        <v>549</v>
      </c>
    </row>
    <row r="76" ht="15.75">
      <c r="B76" s="95" t="s">
        <v>550</v>
      </c>
    </row>
    <row r="77" ht="15.75">
      <c r="B77" s="95" t="s">
        <v>551</v>
      </c>
    </row>
    <row r="78" ht="15.75">
      <c r="B78" s="95" t="s">
        <v>552</v>
      </c>
    </row>
    <row r="79" ht="15.75">
      <c r="B79" s="95" t="s">
        <v>553</v>
      </c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&amp;LDAD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PageLayoutView="0" workbookViewId="0" topLeftCell="A1">
      <selection activeCell="I34" sqref="I34"/>
    </sheetView>
  </sheetViews>
  <sheetFormatPr defaultColWidth="9.140625" defaultRowHeight="15"/>
  <cols>
    <col min="1" max="1" width="9.140625" style="12" customWidth="1"/>
    <col min="2" max="2" width="72.00390625" style="4" customWidth="1"/>
    <col min="3" max="16384" width="9.140625" style="1" customWidth="1"/>
  </cols>
  <sheetData>
    <row r="1" spans="1:4" ht="20.25">
      <c r="A1" s="134" t="s">
        <v>264</v>
      </c>
      <c r="B1" s="134"/>
      <c r="C1" s="134"/>
      <c r="D1" s="134"/>
    </row>
    <row r="2" spans="1:4" ht="15.75">
      <c r="A2" s="12">
        <v>2008</v>
      </c>
      <c r="C2" s="12">
        <v>2009</v>
      </c>
      <c r="D2" s="12" t="s">
        <v>24</v>
      </c>
    </row>
    <row r="3" spans="2:4" ht="15.75">
      <c r="B3" s="97" t="s">
        <v>572</v>
      </c>
      <c r="C3" s="75" t="s">
        <v>96</v>
      </c>
      <c r="D3" s="69"/>
    </row>
    <row r="4" spans="2:4" ht="15.75">
      <c r="B4" s="97" t="s">
        <v>573</v>
      </c>
      <c r="C4" s="75" t="s">
        <v>96</v>
      </c>
      <c r="D4" s="69"/>
    </row>
    <row r="5" spans="1:4" ht="15.75">
      <c r="A5" s="12" t="s">
        <v>96</v>
      </c>
      <c r="B5" s="97" t="s">
        <v>574</v>
      </c>
      <c r="C5" s="75" t="s">
        <v>96</v>
      </c>
      <c r="D5" s="69"/>
    </row>
    <row r="6" spans="2:4" ht="15.75">
      <c r="B6" s="97" t="s">
        <v>575</v>
      </c>
      <c r="C6" s="75" t="s">
        <v>96</v>
      </c>
      <c r="D6" s="69"/>
    </row>
    <row r="7" spans="1:4" ht="15.75">
      <c r="A7" s="12" t="s">
        <v>96</v>
      </c>
      <c r="B7" s="97" t="s">
        <v>576</v>
      </c>
      <c r="C7" s="75" t="s">
        <v>96</v>
      </c>
      <c r="D7" s="69"/>
    </row>
    <row r="8" spans="1:4" ht="15.75">
      <c r="A8" s="12" t="s">
        <v>96</v>
      </c>
      <c r="B8" s="97" t="s">
        <v>577</v>
      </c>
      <c r="C8" s="75" t="s">
        <v>96</v>
      </c>
      <c r="D8" s="69"/>
    </row>
    <row r="9" spans="2:4" ht="15.75">
      <c r="B9" s="97" t="s">
        <v>578</v>
      </c>
      <c r="C9" s="75"/>
      <c r="D9" s="69"/>
    </row>
    <row r="10" spans="1:4" ht="15.75">
      <c r="A10" s="12" t="s">
        <v>96</v>
      </c>
      <c r="B10" s="97" t="s">
        <v>579</v>
      </c>
      <c r="C10" s="75" t="s">
        <v>96</v>
      </c>
      <c r="D10" s="69"/>
    </row>
    <row r="11" spans="1:4" ht="15.75">
      <c r="A11" s="12" t="s">
        <v>96</v>
      </c>
      <c r="B11" s="97" t="s">
        <v>580</v>
      </c>
      <c r="C11" s="75" t="s">
        <v>612</v>
      </c>
      <c r="D11" s="69"/>
    </row>
    <row r="12" spans="1:4" ht="15.75">
      <c r="A12" s="12" t="s">
        <v>96</v>
      </c>
      <c r="B12" s="97" t="s">
        <v>581</v>
      </c>
      <c r="C12" s="75" t="s">
        <v>96</v>
      </c>
      <c r="D12" s="69"/>
    </row>
    <row r="13" spans="1:4" ht="15.75">
      <c r="A13" s="12" t="s">
        <v>96</v>
      </c>
      <c r="B13" s="97" t="s">
        <v>582</v>
      </c>
      <c r="C13" s="75" t="s">
        <v>96</v>
      </c>
      <c r="D13" s="69"/>
    </row>
    <row r="14" spans="1:4" ht="15.75">
      <c r="A14" s="12" t="s">
        <v>96</v>
      </c>
      <c r="B14" s="97" t="s">
        <v>583</v>
      </c>
      <c r="C14" s="75" t="s">
        <v>96</v>
      </c>
      <c r="D14" s="69"/>
    </row>
    <row r="15" spans="1:4" ht="15.75">
      <c r="A15" s="12" t="s">
        <v>96</v>
      </c>
      <c r="B15" s="97" t="s">
        <v>584</v>
      </c>
      <c r="C15" s="75" t="s">
        <v>96</v>
      </c>
      <c r="D15" s="69"/>
    </row>
    <row r="16" spans="1:4" ht="15.75">
      <c r="A16" s="12" t="s">
        <v>96</v>
      </c>
      <c r="B16" s="97" t="s">
        <v>585</v>
      </c>
      <c r="C16" s="75" t="s">
        <v>96</v>
      </c>
      <c r="D16" s="69"/>
    </row>
    <row r="17" spans="1:4" ht="15.75">
      <c r="A17" s="12" t="s">
        <v>96</v>
      </c>
      <c r="B17" s="97" t="s">
        <v>586</v>
      </c>
      <c r="C17" s="75" t="s">
        <v>96</v>
      </c>
      <c r="D17" s="69"/>
    </row>
    <row r="18" spans="1:4" ht="15.75">
      <c r="A18" s="12" t="s">
        <v>96</v>
      </c>
      <c r="B18" s="97" t="s">
        <v>587</v>
      </c>
      <c r="C18" s="75" t="s">
        <v>96</v>
      </c>
      <c r="D18" s="69"/>
    </row>
    <row r="19" spans="2:4" ht="15.75">
      <c r="B19" s="97" t="s">
        <v>588</v>
      </c>
      <c r="C19" s="75" t="s">
        <v>96</v>
      </c>
      <c r="D19" s="69"/>
    </row>
    <row r="20" spans="1:4" ht="15.75">
      <c r="A20" s="12" t="s">
        <v>96</v>
      </c>
      <c r="B20" s="97" t="s">
        <v>589</v>
      </c>
      <c r="C20" s="75" t="s">
        <v>96</v>
      </c>
      <c r="D20" s="69"/>
    </row>
    <row r="21" spans="1:4" ht="15.75">
      <c r="A21" s="12" t="s">
        <v>96</v>
      </c>
      <c r="B21" s="97" t="s">
        <v>590</v>
      </c>
      <c r="C21" s="75" t="s">
        <v>96</v>
      </c>
      <c r="D21" s="69"/>
    </row>
    <row r="22" spans="1:4" ht="15.75">
      <c r="A22" s="12" t="s">
        <v>96</v>
      </c>
      <c r="B22" s="97" t="s">
        <v>591</v>
      </c>
      <c r="C22" s="75" t="s">
        <v>96</v>
      </c>
      <c r="D22" s="69"/>
    </row>
    <row r="23" spans="1:4" ht="15.75">
      <c r="A23" s="12" t="s">
        <v>96</v>
      </c>
      <c r="B23" s="97" t="s">
        <v>592</v>
      </c>
      <c r="C23" s="75" t="s">
        <v>96</v>
      </c>
      <c r="D23" s="69"/>
    </row>
    <row r="24" spans="1:4" ht="15.75">
      <c r="A24" s="12" t="s">
        <v>96</v>
      </c>
      <c r="B24" s="97" t="s">
        <v>593</v>
      </c>
      <c r="C24" s="75" t="s">
        <v>96</v>
      </c>
      <c r="D24" s="69"/>
    </row>
    <row r="25" spans="1:4" ht="15.75">
      <c r="A25" s="12" t="s">
        <v>96</v>
      </c>
      <c r="B25" s="97" t="s">
        <v>594</v>
      </c>
      <c r="C25" s="75" t="s">
        <v>96</v>
      </c>
      <c r="D25" s="69"/>
    </row>
    <row r="26" spans="1:4" ht="15.75">
      <c r="A26" s="12" t="s">
        <v>96</v>
      </c>
      <c r="B26" s="97" t="s">
        <v>595</v>
      </c>
      <c r="C26" s="75" t="s">
        <v>96</v>
      </c>
      <c r="D26" s="69"/>
    </row>
    <row r="27" spans="2:4" ht="15.75">
      <c r="B27" s="97" t="s">
        <v>618</v>
      </c>
      <c r="C27" s="75" t="s">
        <v>621</v>
      </c>
      <c r="D27" s="69"/>
    </row>
    <row r="28" spans="2:4" ht="15.75">
      <c r="B28" s="97" t="s">
        <v>619</v>
      </c>
      <c r="C28" s="75" t="s">
        <v>29</v>
      </c>
      <c r="D28" s="69"/>
    </row>
    <row r="29" spans="1:4" ht="15.75">
      <c r="A29" s="12" t="s">
        <v>96</v>
      </c>
      <c r="B29" s="97" t="s">
        <v>617</v>
      </c>
      <c r="C29" s="75" t="s">
        <v>620</v>
      </c>
      <c r="D29" s="69"/>
    </row>
    <row r="30" spans="2:4" ht="15.75">
      <c r="B30" s="2"/>
      <c r="C30" s="13"/>
      <c r="D30" s="13"/>
    </row>
    <row r="31" spans="2:4" ht="15.75">
      <c r="B31" s="61" t="s">
        <v>257</v>
      </c>
      <c r="C31" s="69"/>
      <c r="D31" s="13"/>
    </row>
    <row r="32" spans="2:4" ht="15.75">
      <c r="B32" s="55" t="s">
        <v>26</v>
      </c>
      <c r="C32" s="69"/>
      <c r="D32" s="13"/>
    </row>
    <row r="33" spans="1:4" ht="15.75">
      <c r="A33" s="12" t="s">
        <v>96</v>
      </c>
      <c r="B33" s="55" t="s">
        <v>219</v>
      </c>
      <c r="C33" s="69"/>
      <c r="D33" s="13"/>
    </row>
    <row r="34" spans="2:4" ht="15.75">
      <c r="B34" s="55" t="s">
        <v>222</v>
      </c>
      <c r="C34" s="69"/>
      <c r="D34" s="13"/>
    </row>
    <row r="35" spans="2:4" ht="15.75">
      <c r="B35" s="55" t="s">
        <v>220</v>
      </c>
      <c r="C35" s="69"/>
      <c r="D35" s="13"/>
    </row>
    <row r="36" spans="2:4" ht="15.75">
      <c r="B36" s="55" t="s">
        <v>221</v>
      </c>
      <c r="C36" s="69"/>
      <c r="D36" s="13"/>
    </row>
    <row r="37" spans="2:4" ht="15.75">
      <c r="B37" s="55" t="s">
        <v>25</v>
      </c>
      <c r="C37" s="69"/>
      <c r="D37" s="13"/>
    </row>
    <row r="38" spans="2:4" ht="15.75">
      <c r="B38" s="55" t="s">
        <v>223</v>
      </c>
      <c r="C38" s="69"/>
      <c r="D38" s="13"/>
    </row>
    <row r="39" spans="1:4" ht="15.75">
      <c r="A39" s="12" t="s">
        <v>96</v>
      </c>
      <c r="B39" s="55" t="s">
        <v>224</v>
      </c>
      <c r="C39" s="69"/>
      <c r="D39" s="13"/>
    </row>
    <row r="40" spans="1:4" ht="15.75">
      <c r="A40" s="12" t="s">
        <v>96</v>
      </c>
      <c r="B40" s="55" t="s">
        <v>225</v>
      </c>
      <c r="C40" s="69"/>
      <c r="D40" s="13"/>
    </row>
    <row r="41" spans="1:4" ht="15.75">
      <c r="A41" s="12" t="s">
        <v>96</v>
      </c>
      <c r="B41" s="55" t="s">
        <v>226</v>
      </c>
      <c r="C41" s="69"/>
      <c r="D41" s="13"/>
    </row>
    <row r="42" spans="2:4" ht="15.75">
      <c r="B42" s="55" t="s">
        <v>227</v>
      </c>
      <c r="C42" s="69"/>
      <c r="D42" s="13"/>
    </row>
    <row r="43" spans="2:4" ht="15.75">
      <c r="B43" s="55" t="s">
        <v>27</v>
      </c>
      <c r="C43" s="69"/>
      <c r="D43" s="13"/>
    </row>
    <row r="44" spans="2:4" ht="15.75">
      <c r="B44" s="55" t="s">
        <v>28</v>
      </c>
      <c r="C44" s="69"/>
      <c r="D44" s="13"/>
    </row>
  </sheetData>
  <sheetProtection/>
  <mergeCells count="1">
    <mergeCell ref="A1:D1"/>
  </mergeCells>
  <printOptions/>
  <pageMargins left="0.1968503937007874" right="0.1968503937007874" top="0.7874015748031497" bottom="0.5905511811023623" header="0.31496062992125984" footer="0.31496062992125984"/>
  <pageSetup horizontalDpi="600" verticalDpi="600" orientation="portrait" paperSize="9" r:id="rId1"/>
  <headerFooter>
    <oddFooter>&amp;LAFO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12" customWidth="1"/>
    <col min="2" max="2" width="71.8515625" style="1" customWidth="1"/>
    <col min="3" max="16384" width="9.140625" style="1" customWidth="1"/>
  </cols>
  <sheetData>
    <row r="1" spans="1:4" ht="15.75" customHeight="1">
      <c r="A1" s="134" t="s">
        <v>255</v>
      </c>
      <c r="B1" s="134"/>
      <c r="C1" s="134"/>
      <c r="D1" s="134"/>
    </row>
    <row r="2" spans="1:4" ht="15.75">
      <c r="A2" s="12">
        <v>2008</v>
      </c>
      <c r="C2" s="12">
        <v>2009</v>
      </c>
      <c r="D2" s="12" t="s">
        <v>24</v>
      </c>
    </row>
    <row r="3" spans="1:4" ht="15.75">
      <c r="A3" s="12" t="s">
        <v>96</v>
      </c>
      <c r="B3" s="56" t="s">
        <v>74</v>
      </c>
      <c r="C3" s="62"/>
      <c r="D3" s="62"/>
    </row>
    <row r="4" spans="1:4" ht="15.75">
      <c r="A4" s="12" t="s">
        <v>96</v>
      </c>
      <c r="B4" s="56" t="s">
        <v>75</v>
      </c>
      <c r="C4" s="62"/>
      <c r="D4" s="62"/>
    </row>
    <row r="5" spans="1:4" ht="15.75">
      <c r="A5" s="12" t="s">
        <v>96</v>
      </c>
      <c r="B5" s="56" t="s">
        <v>76</v>
      </c>
      <c r="C5" s="62"/>
      <c r="D5" s="62"/>
    </row>
    <row r="6" spans="1:4" ht="15.75">
      <c r="A6" s="12" t="s">
        <v>96</v>
      </c>
      <c r="B6" s="56" t="s">
        <v>180</v>
      </c>
      <c r="C6" s="62"/>
      <c r="D6" s="62"/>
    </row>
    <row r="7" spans="1:4" ht="15.75">
      <c r="A7" s="12" t="s">
        <v>96</v>
      </c>
      <c r="B7" s="62" t="s">
        <v>178</v>
      </c>
      <c r="C7" s="62"/>
      <c r="D7" s="62"/>
    </row>
    <row r="8" spans="1:4" ht="15.75">
      <c r="A8" s="12" t="s">
        <v>96</v>
      </c>
      <c r="B8" s="62" t="s">
        <v>179</v>
      </c>
      <c r="C8" s="62"/>
      <c r="D8" s="62"/>
    </row>
    <row r="9" spans="1:4" ht="15.75">
      <c r="A9" s="12" t="s">
        <v>96</v>
      </c>
      <c r="B9" s="56" t="s">
        <v>182</v>
      </c>
      <c r="C9" s="62"/>
      <c r="D9" s="62"/>
    </row>
    <row r="10" spans="1:4" ht="15.75">
      <c r="A10" s="12" t="s">
        <v>96</v>
      </c>
      <c r="B10" s="56" t="s">
        <v>181</v>
      </c>
      <c r="C10" s="62"/>
      <c r="D10" s="62"/>
    </row>
    <row r="11" spans="1:4" ht="15.75">
      <c r="A11" s="12" t="s">
        <v>96</v>
      </c>
      <c r="B11" s="62" t="s">
        <v>183</v>
      </c>
      <c r="C11" s="62"/>
      <c r="D11" s="62"/>
    </row>
    <row r="12" spans="1:4" ht="15.75">
      <c r="A12" s="12" t="s">
        <v>96</v>
      </c>
      <c r="B12" s="56" t="s">
        <v>184</v>
      </c>
      <c r="C12" s="62"/>
      <c r="D12" s="62"/>
    </row>
    <row r="13" spans="1:4" ht="15.75">
      <c r="A13" s="12" t="s">
        <v>96</v>
      </c>
      <c r="B13" s="56" t="s">
        <v>185</v>
      </c>
      <c r="C13" s="62"/>
      <c r="D13" s="62"/>
    </row>
    <row r="14" spans="1:4" ht="15.75">
      <c r="A14" s="12" t="s">
        <v>96</v>
      </c>
      <c r="B14" s="62" t="s">
        <v>186</v>
      </c>
      <c r="C14" s="62"/>
      <c r="D14" s="62"/>
    </row>
    <row r="15" spans="1:4" ht="15.75">
      <c r="A15" s="12" t="s">
        <v>96</v>
      </c>
      <c r="B15" s="56" t="s">
        <v>187</v>
      </c>
      <c r="C15" s="62"/>
      <c r="D15" s="62"/>
    </row>
    <row r="16" spans="1:4" ht="15.75">
      <c r="A16" s="12" t="s">
        <v>96</v>
      </c>
      <c r="B16" s="56" t="s">
        <v>188</v>
      </c>
      <c r="C16" s="62"/>
      <c r="D16" s="62"/>
    </row>
    <row r="17" spans="1:4" ht="15.75">
      <c r="A17" s="12" t="s">
        <v>96</v>
      </c>
      <c r="B17" s="56" t="s">
        <v>189</v>
      </c>
      <c r="C17" s="62"/>
      <c r="D17" s="62"/>
    </row>
    <row r="18" spans="1:4" ht="15.75">
      <c r="A18" s="12" t="s">
        <v>96</v>
      </c>
      <c r="B18" s="56" t="s">
        <v>190</v>
      </c>
      <c r="C18" s="62"/>
      <c r="D18" s="62"/>
    </row>
    <row r="19" spans="1:4" ht="15.75">
      <c r="A19" s="12" t="s">
        <v>96</v>
      </c>
      <c r="B19" s="56" t="s">
        <v>191</v>
      </c>
      <c r="C19" s="62"/>
      <c r="D19" s="62"/>
    </row>
    <row r="20" spans="1:4" ht="15.75">
      <c r="A20" s="12" t="s">
        <v>96</v>
      </c>
      <c r="B20" s="56" t="s">
        <v>192</v>
      </c>
      <c r="C20" s="62"/>
      <c r="D20" s="62"/>
    </row>
    <row r="22" spans="2:3" ht="15.75">
      <c r="B22" s="61" t="s">
        <v>243</v>
      </c>
      <c r="C22" s="62"/>
    </row>
    <row r="23" spans="2:3" ht="15.75">
      <c r="B23" s="66" t="s">
        <v>205</v>
      </c>
      <c r="C23" s="62"/>
    </row>
    <row r="24" spans="2:3" ht="15.75">
      <c r="B24" s="66" t="s">
        <v>206</v>
      </c>
      <c r="C24" s="62"/>
    </row>
    <row r="25" spans="2:3" ht="15.75">
      <c r="B25" s="67" t="s">
        <v>212</v>
      </c>
      <c r="C25" s="62"/>
    </row>
    <row r="26" ht="15.75">
      <c r="B26" s="2"/>
    </row>
    <row r="27" ht="15.75">
      <c r="B27" s="2"/>
    </row>
    <row r="28" ht="15.75">
      <c r="B28" s="2"/>
    </row>
    <row r="29" ht="15.75">
      <c r="B29" s="2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&amp;LDCV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3" sqref="D3:D5"/>
    </sheetView>
  </sheetViews>
  <sheetFormatPr defaultColWidth="9.140625" defaultRowHeight="15"/>
  <cols>
    <col min="1" max="1" width="9.140625" style="12" customWidth="1"/>
    <col min="2" max="2" width="70.28125" style="1" customWidth="1"/>
    <col min="3" max="16384" width="9.140625" style="1" customWidth="1"/>
  </cols>
  <sheetData>
    <row r="1" spans="1:4" ht="15.75" customHeight="1">
      <c r="A1" s="134" t="s">
        <v>256</v>
      </c>
      <c r="B1" s="134"/>
      <c r="C1" s="134"/>
      <c r="D1" s="134"/>
    </row>
    <row r="2" spans="1:4" ht="15.75">
      <c r="A2" s="12">
        <v>2008</v>
      </c>
      <c r="C2" s="12">
        <v>2009</v>
      </c>
      <c r="D2" s="12" t="s">
        <v>24</v>
      </c>
    </row>
    <row r="3" spans="1:4" ht="45">
      <c r="A3" s="12" t="s">
        <v>96</v>
      </c>
      <c r="B3" s="56" t="s">
        <v>77</v>
      </c>
      <c r="C3" s="62" t="s">
        <v>29</v>
      </c>
      <c r="D3" s="62"/>
    </row>
    <row r="4" spans="1:4" ht="15.75">
      <c r="A4" s="12" t="s">
        <v>96</v>
      </c>
      <c r="B4" s="56" t="s">
        <v>78</v>
      </c>
      <c r="C4" s="62" t="s">
        <v>29</v>
      </c>
      <c r="D4" s="62"/>
    </row>
    <row r="5" spans="1:4" ht="30">
      <c r="A5" s="12" t="s">
        <v>96</v>
      </c>
      <c r="B5" s="56" t="s">
        <v>79</v>
      </c>
      <c r="C5" s="62" t="s">
        <v>29</v>
      </c>
      <c r="D5" s="62"/>
    </row>
    <row r="6" ht="15.75">
      <c r="B6" s="2"/>
    </row>
    <row r="7" spans="2:3" ht="15.75">
      <c r="B7" s="61" t="s">
        <v>257</v>
      </c>
      <c r="C7" s="62"/>
    </row>
    <row r="8" spans="1:3" ht="15.75">
      <c r="A8" s="12" t="s">
        <v>96</v>
      </c>
      <c r="B8" s="67" t="s">
        <v>207</v>
      </c>
      <c r="C8" s="62"/>
    </row>
    <row r="9" spans="1:3" ht="15.75">
      <c r="A9" s="12" t="s">
        <v>96</v>
      </c>
      <c r="B9" s="67" t="s">
        <v>208</v>
      </c>
      <c r="C9" s="62"/>
    </row>
    <row r="10" spans="2:3" ht="15.75">
      <c r="B10" s="68" t="s">
        <v>209</v>
      </c>
      <c r="C10" s="62"/>
    </row>
    <row r="11" spans="2:3" ht="15.75">
      <c r="B11" s="67" t="s">
        <v>210</v>
      </c>
      <c r="C11" s="62"/>
    </row>
    <row r="12" spans="2:3" ht="15.75">
      <c r="B12" s="67" t="s">
        <v>211</v>
      </c>
      <c r="C12" s="62"/>
    </row>
    <row r="13" spans="2:3" ht="15.75">
      <c r="B13" s="67" t="s">
        <v>32</v>
      </c>
      <c r="C13" s="62"/>
    </row>
    <row r="14" spans="2:3" ht="15.75">
      <c r="B14" s="67" t="s">
        <v>33</v>
      </c>
      <c r="C14" s="62" t="s">
        <v>29</v>
      </c>
    </row>
    <row r="15" spans="2:3" ht="15.75">
      <c r="B15" s="67" t="s">
        <v>34</v>
      </c>
      <c r="C15" s="62"/>
    </row>
    <row r="16" ht="15.75">
      <c r="B16" s="3"/>
    </row>
    <row r="17" ht="15.75">
      <c r="B17" s="2"/>
    </row>
    <row r="18" ht="15.75">
      <c r="B18" s="2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&amp;LDPC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9.140625" style="12" customWidth="1"/>
    <col min="2" max="2" width="66.140625" style="1" customWidth="1"/>
    <col min="3" max="16384" width="9.140625" style="1" customWidth="1"/>
  </cols>
  <sheetData>
    <row r="1" spans="1:4" ht="15.75" customHeight="1">
      <c r="A1" s="134" t="s">
        <v>604</v>
      </c>
      <c r="B1" s="134"/>
      <c r="C1" s="134"/>
      <c r="D1" s="134"/>
    </row>
    <row r="2" spans="1:4" ht="15.75">
      <c r="A2" s="12">
        <v>2008</v>
      </c>
      <c r="C2" s="12">
        <v>2009</v>
      </c>
      <c r="D2" s="12" t="s">
        <v>24</v>
      </c>
    </row>
    <row r="3" spans="2:4" ht="15.75">
      <c r="B3" s="56" t="s">
        <v>605</v>
      </c>
      <c r="C3" s="62"/>
      <c r="D3" s="62"/>
    </row>
    <row r="4" spans="2:4" ht="15.75">
      <c r="B4" s="96" t="s">
        <v>597</v>
      </c>
      <c r="C4" s="62" t="s">
        <v>29</v>
      </c>
      <c r="D4" s="62"/>
    </row>
    <row r="5" spans="2:4" ht="15.75">
      <c r="B5" s="96" t="s">
        <v>598</v>
      </c>
      <c r="C5" s="62" t="s">
        <v>29</v>
      </c>
      <c r="D5" s="62"/>
    </row>
    <row r="6" spans="2:4" ht="15.75">
      <c r="B6" s="96" t="s">
        <v>599</v>
      </c>
      <c r="C6" s="62" t="s">
        <v>29</v>
      </c>
      <c r="D6" s="62"/>
    </row>
    <row r="7" spans="2:4" ht="15.75">
      <c r="B7" s="96" t="s">
        <v>600</v>
      </c>
      <c r="C7" s="62" t="s">
        <v>29</v>
      </c>
      <c r="D7" s="62"/>
    </row>
    <row r="8" spans="2:4" ht="15.75">
      <c r="B8" s="96" t="s">
        <v>601</v>
      </c>
      <c r="C8" s="62" t="s">
        <v>29</v>
      </c>
      <c r="D8" s="62"/>
    </row>
    <row r="9" spans="2:4" ht="15.75">
      <c r="B9" s="96" t="s">
        <v>602</v>
      </c>
      <c r="C9" s="62" t="s">
        <v>29</v>
      </c>
      <c r="D9" s="62"/>
    </row>
    <row r="10" spans="2:4" ht="15.75">
      <c r="B10" s="96" t="s">
        <v>603</v>
      </c>
      <c r="C10" s="62" t="s">
        <v>29</v>
      </c>
      <c r="D10" s="62"/>
    </row>
    <row r="11" spans="2:4" ht="15.75">
      <c r="B11" s="96" t="s">
        <v>609</v>
      </c>
      <c r="C11" s="62"/>
      <c r="D11" s="62"/>
    </row>
    <row r="12" spans="2:4" ht="15.75">
      <c r="B12" s="96" t="s">
        <v>607</v>
      </c>
      <c r="C12" s="62" t="s">
        <v>29</v>
      </c>
      <c r="D12" s="62"/>
    </row>
    <row r="13" spans="2:4" ht="15.75">
      <c r="B13" s="96" t="s">
        <v>608</v>
      </c>
      <c r="C13" s="62" t="s">
        <v>29</v>
      </c>
      <c r="D13" s="62"/>
    </row>
    <row r="14" spans="2:4" ht="15.75">
      <c r="B14" s="96" t="s">
        <v>622</v>
      </c>
      <c r="C14" s="62"/>
      <c r="D14" s="62"/>
    </row>
    <row r="15" spans="2:4" ht="15.75">
      <c r="B15" s="96" t="s">
        <v>623</v>
      </c>
      <c r="C15" s="62" t="s">
        <v>29</v>
      </c>
      <c r="D15" s="62"/>
    </row>
    <row r="16" spans="2:4" ht="15.75">
      <c r="B16" s="96" t="s">
        <v>624</v>
      </c>
      <c r="C16" s="62" t="s">
        <v>29</v>
      </c>
      <c r="D16" s="62"/>
    </row>
    <row r="17" spans="2:4" ht="15.75">
      <c r="B17" s="96" t="s">
        <v>625</v>
      </c>
      <c r="C17" s="62" t="s">
        <v>29</v>
      </c>
      <c r="D17" s="62"/>
    </row>
    <row r="18" spans="2:4" ht="15.75">
      <c r="B18" s="96"/>
      <c r="C18" s="62"/>
      <c r="D18" s="62"/>
    </row>
    <row r="19" ht="15.75">
      <c r="B19" s="3"/>
    </row>
    <row r="20" spans="2:3" ht="15.75">
      <c r="B20" s="61" t="s">
        <v>257</v>
      </c>
      <c r="C20" s="62"/>
    </row>
    <row r="21" spans="2:3" ht="15.75">
      <c r="B21" s="67" t="s">
        <v>633</v>
      </c>
      <c r="C21" s="62"/>
    </row>
    <row r="22" spans="2:3" ht="15.75">
      <c r="B22" s="67"/>
      <c r="C22" s="62"/>
    </row>
    <row r="23" spans="2:3" ht="15.75">
      <c r="B23" s="67"/>
      <c r="C23" s="6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95" t="s">
        <v>596</v>
      </c>
    </row>
    <row r="29" ht="15.75">
      <c r="B29" s="95" t="s">
        <v>597</v>
      </c>
    </row>
    <row r="30" ht="15.75">
      <c r="B30" s="95" t="s">
        <v>598</v>
      </c>
    </row>
    <row r="31" ht="15.75">
      <c r="B31" s="95" t="s">
        <v>599</v>
      </c>
    </row>
    <row r="32" ht="15.75">
      <c r="B32" s="95" t="s">
        <v>600</v>
      </c>
    </row>
    <row r="33" ht="15.75">
      <c r="B33" s="95" t="s">
        <v>601</v>
      </c>
    </row>
    <row r="34" ht="15.75">
      <c r="B34" s="95" t="s">
        <v>602</v>
      </c>
    </row>
    <row r="35" ht="15.75">
      <c r="B35" s="95" t="s">
        <v>603</v>
      </c>
    </row>
    <row r="36" ht="15.75">
      <c r="B36" s="95"/>
    </row>
    <row r="37" ht="15.75">
      <c r="B37" s="95" t="s">
        <v>606</v>
      </c>
    </row>
    <row r="38" ht="15.75">
      <c r="B38" s="95" t="s">
        <v>607</v>
      </c>
    </row>
    <row r="39" ht="15.75">
      <c r="B39" s="95" t="s">
        <v>608</v>
      </c>
    </row>
    <row r="40" ht="15.75">
      <c r="B40" s="95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&amp;LDPE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5"/>
  <sheetViews>
    <sheetView zoomScale="90" zoomScaleNormal="90" zoomScalePageLayoutView="0" workbookViewId="0" topLeftCell="A1">
      <selection activeCell="L30" sqref="L30"/>
    </sheetView>
  </sheetViews>
  <sheetFormatPr defaultColWidth="9.140625" defaultRowHeight="15"/>
  <cols>
    <col min="1" max="1" width="9.140625" style="12" customWidth="1"/>
    <col min="2" max="2" width="72.140625" style="1" customWidth="1"/>
    <col min="3" max="16384" width="9.140625" style="1" customWidth="1"/>
  </cols>
  <sheetData>
    <row r="1" spans="1:4" ht="15.75" customHeight="1">
      <c r="A1" s="134" t="s">
        <v>263</v>
      </c>
      <c r="B1" s="134"/>
      <c r="C1" s="134"/>
      <c r="D1" s="134"/>
    </row>
    <row r="2" spans="1:4" ht="15.75">
      <c r="A2" s="12">
        <v>2008</v>
      </c>
      <c r="C2" s="12">
        <v>2009</v>
      </c>
      <c r="D2" s="12" t="s">
        <v>24</v>
      </c>
    </row>
    <row r="3" spans="1:4" ht="15.75">
      <c r="A3" s="12" t="s">
        <v>96</v>
      </c>
      <c r="B3" s="97" t="s">
        <v>554</v>
      </c>
      <c r="C3" s="75"/>
      <c r="D3" s="62"/>
    </row>
    <row r="4" spans="1:4" ht="15.75">
      <c r="A4" s="12" t="s">
        <v>96</v>
      </c>
      <c r="B4" s="97" t="s">
        <v>555</v>
      </c>
      <c r="C4" s="75"/>
      <c r="D4" s="62"/>
    </row>
    <row r="5" spans="1:4" ht="15.75">
      <c r="A5" s="12" t="s">
        <v>96</v>
      </c>
      <c r="B5" s="97" t="s">
        <v>556</v>
      </c>
      <c r="C5" s="75"/>
      <c r="D5" s="62"/>
    </row>
    <row r="6" spans="1:4" ht="15.75">
      <c r="A6" s="12" t="s">
        <v>96</v>
      </c>
      <c r="B6" s="97" t="s">
        <v>557</v>
      </c>
      <c r="C6" s="75"/>
      <c r="D6" s="62"/>
    </row>
    <row r="7" spans="1:4" ht="15.75">
      <c r="A7" s="12" t="s">
        <v>96</v>
      </c>
      <c r="B7" s="97" t="s">
        <v>558</v>
      </c>
      <c r="C7" s="75"/>
      <c r="D7" s="62"/>
    </row>
    <row r="8" spans="1:4" ht="15.75">
      <c r="A8" s="12" t="s">
        <v>96</v>
      </c>
      <c r="B8" s="97" t="s">
        <v>559</v>
      </c>
      <c r="C8" s="75"/>
      <c r="D8" s="62"/>
    </row>
    <row r="9" spans="1:4" ht="15.75">
      <c r="A9" s="12" t="s">
        <v>96</v>
      </c>
      <c r="B9" s="97" t="s">
        <v>560</v>
      </c>
      <c r="C9" s="75"/>
      <c r="D9" s="62"/>
    </row>
    <row r="10" spans="2:4" ht="15.75">
      <c r="B10" s="97" t="s">
        <v>561</v>
      </c>
      <c r="C10" s="75"/>
      <c r="D10" s="62"/>
    </row>
    <row r="11" spans="1:4" ht="15.75">
      <c r="A11" s="12" t="s">
        <v>96</v>
      </c>
      <c r="B11" s="97" t="s">
        <v>562</v>
      </c>
      <c r="C11" s="75"/>
      <c r="D11" s="62"/>
    </row>
    <row r="12" spans="2:4" ht="15.75">
      <c r="B12" s="97" t="s">
        <v>563</v>
      </c>
      <c r="C12" s="75"/>
      <c r="D12" s="62"/>
    </row>
    <row r="13" spans="1:4" ht="15.75">
      <c r="A13" s="12" t="s">
        <v>96</v>
      </c>
      <c r="B13" s="97" t="s">
        <v>564</v>
      </c>
      <c r="C13" s="75"/>
      <c r="D13" s="62"/>
    </row>
    <row r="14" spans="1:4" ht="15.75">
      <c r="A14" s="12" t="s">
        <v>96</v>
      </c>
      <c r="B14" s="97" t="s">
        <v>565</v>
      </c>
      <c r="C14" s="75"/>
      <c r="D14" s="62"/>
    </row>
    <row r="15" spans="1:4" ht="15.75">
      <c r="A15" s="12" t="s">
        <v>96</v>
      </c>
      <c r="B15" s="97" t="s">
        <v>566</v>
      </c>
      <c r="C15" s="75"/>
      <c r="D15" s="62"/>
    </row>
    <row r="16" spans="1:4" ht="15.75">
      <c r="A16" s="12" t="s">
        <v>96</v>
      </c>
      <c r="B16" s="97" t="s">
        <v>567</v>
      </c>
      <c r="C16" s="75"/>
      <c r="D16" s="62"/>
    </row>
    <row r="17" spans="1:4" ht="31.5">
      <c r="A17" s="12" t="s">
        <v>96</v>
      </c>
      <c r="B17" s="97" t="s">
        <v>568</v>
      </c>
      <c r="C17" s="75"/>
      <c r="D17" s="62"/>
    </row>
    <row r="18" spans="1:4" ht="15.75">
      <c r="A18" s="12" t="s">
        <v>96</v>
      </c>
      <c r="B18" s="97" t="s">
        <v>569</v>
      </c>
      <c r="C18" s="75"/>
      <c r="D18" s="62"/>
    </row>
    <row r="19" spans="1:4" ht="15.75">
      <c r="A19" s="12" t="s">
        <v>96</v>
      </c>
      <c r="B19" s="97" t="s">
        <v>570</v>
      </c>
      <c r="C19" s="75"/>
      <c r="D19" s="62"/>
    </row>
    <row r="20" spans="1:4" ht="15.75">
      <c r="A20" s="12" t="s">
        <v>96</v>
      </c>
      <c r="B20" s="97" t="s">
        <v>571</v>
      </c>
      <c r="C20" s="75"/>
      <c r="D20" s="62"/>
    </row>
    <row r="21" ht="15.75">
      <c r="B21" s="2"/>
    </row>
    <row r="22" spans="2:3" ht="15.75">
      <c r="B22" s="61" t="s">
        <v>257</v>
      </c>
      <c r="C22" s="62"/>
    </row>
    <row r="23" spans="1:3" ht="15.75">
      <c r="A23" s="12" t="s">
        <v>96</v>
      </c>
      <c r="B23" s="62" t="s">
        <v>259</v>
      </c>
      <c r="C23" s="62"/>
    </row>
    <row r="24" spans="2:3" ht="15.75">
      <c r="B24" s="62" t="s">
        <v>260</v>
      </c>
      <c r="C24" s="62"/>
    </row>
    <row r="25" spans="1:3" ht="15.75">
      <c r="A25" s="12" t="s">
        <v>96</v>
      </c>
      <c r="B25" s="62" t="s">
        <v>213</v>
      </c>
      <c r="C25" s="62" t="s">
        <v>96</v>
      </c>
    </row>
    <row r="26" spans="1:3" ht="15.75">
      <c r="A26" s="12" t="s">
        <v>96</v>
      </c>
      <c r="B26" s="62" t="s">
        <v>214</v>
      </c>
      <c r="C26" s="62"/>
    </row>
    <row r="27" spans="2:3" ht="15.75">
      <c r="B27" s="62" t="s">
        <v>215</v>
      </c>
      <c r="C27" s="62"/>
    </row>
    <row r="28" spans="2:3" ht="15.75">
      <c r="B28" s="62" t="s">
        <v>258</v>
      </c>
      <c r="C28" s="62"/>
    </row>
    <row r="29" spans="2:3" ht="15.75">
      <c r="B29" s="62" t="s">
        <v>216</v>
      </c>
      <c r="C29" s="62"/>
    </row>
    <row r="30" spans="2:3" ht="15.75">
      <c r="B30" s="62" t="s">
        <v>217</v>
      </c>
      <c r="C30" s="62"/>
    </row>
    <row r="31" spans="2:3" ht="15.75">
      <c r="B31" s="62" t="s">
        <v>218</v>
      </c>
      <c r="C31" s="62"/>
    </row>
    <row r="32" spans="2:3" ht="15.75">
      <c r="B32" s="62" t="s">
        <v>261</v>
      </c>
      <c r="C32" s="62"/>
    </row>
    <row r="33" spans="2:3" ht="15.75">
      <c r="B33" s="62" t="s">
        <v>228</v>
      </c>
      <c r="C33" s="62"/>
    </row>
    <row r="34" spans="2:3" ht="15.75">
      <c r="B34" s="62" t="s">
        <v>229</v>
      </c>
      <c r="C34" s="62"/>
    </row>
    <row r="35" spans="1:3" ht="15.75">
      <c r="A35" s="12" t="s">
        <v>96</v>
      </c>
      <c r="B35" s="62" t="s">
        <v>262</v>
      </c>
      <c r="C35" s="62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300" verticalDpi="300" orientation="portrait" paperSize="9" r:id="rId1"/>
  <headerFooter>
    <oddFooter>&amp;LAUG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40"/>
  <sheetViews>
    <sheetView zoomScale="90" zoomScaleNormal="90" zoomScalePageLayoutView="0" workbookViewId="0" topLeftCell="A1">
      <selection activeCell="G16" sqref="G16"/>
    </sheetView>
  </sheetViews>
  <sheetFormatPr defaultColWidth="9.140625" defaultRowHeight="15"/>
  <cols>
    <col min="1" max="1" width="7.8515625" style="12" customWidth="1"/>
    <col min="2" max="2" width="71.28125" style="4" customWidth="1"/>
    <col min="3" max="3" width="11.00390625" style="1" customWidth="1"/>
    <col min="4" max="16384" width="9.140625" style="1" customWidth="1"/>
  </cols>
  <sheetData>
    <row r="1" spans="1:4" ht="20.25">
      <c r="A1" s="134" t="s">
        <v>674</v>
      </c>
      <c r="B1" s="134"/>
      <c r="C1" s="134"/>
      <c r="D1" s="134"/>
    </row>
    <row r="2" spans="1:4" ht="15.75">
      <c r="A2" s="12">
        <v>2008</v>
      </c>
      <c r="C2" s="12">
        <v>2009</v>
      </c>
      <c r="D2" s="12" t="s">
        <v>24</v>
      </c>
    </row>
    <row r="3" spans="1:4" ht="30">
      <c r="A3" s="12" t="s">
        <v>96</v>
      </c>
      <c r="B3" s="56" t="s">
        <v>675</v>
      </c>
      <c r="C3" s="75" t="s">
        <v>29</v>
      </c>
      <c r="D3" s="75"/>
    </row>
    <row r="4" spans="1:4" ht="15.75">
      <c r="A4" s="12" t="s">
        <v>96</v>
      </c>
      <c r="B4" s="56" t="s">
        <v>676</v>
      </c>
      <c r="C4" s="75" t="s">
        <v>29</v>
      </c>
      <c r="D4" s="75"/>
    </row>
    <row r="5" spans="1:4" ht="30">
      <c r="A5" s="12" t="s">
        <v>96</v>
      </c>
      <c r="B5" s="56" t="s">
        <v>677</v>
      </c>
      <c r="C5" s="75" t="s">
        <v>29</v>
      </c>
      <c r="D5" s="75"/>
    </row>
    <row r="6" spans="1:4" ht="15.75">
      <c r="A6" s="12" t="s">
        <v>96</v>
      </c>
      <c r="B6" s="56" t="s">
        <v>678</v>
      </c>
      <c r="C6" s="75" t="s">
        <v>29</v>
      </c>
      <c r="D6" s="75"/>
    </row>
    <row r="7" spans="1:4" ht="30">
      <c r="A7" s="12" t="s">
        <v>96</v>
      </c>
      <c r="B7" s="56" t="s">
        <v>679</v>
      </c>
      <c r="C7" s="75" t="s">
        <v>29</v>
      </c>
      <c r="D7" s="75"/>
    </row>
    <row r="8" spans="1:4" ht="15.75">
      <c r="A8" s="12" t="s">
        <v>96</v>
      </c>
      <c r="B8" s="56" t="s">
        <v>680</v>
      </c>
      <c r="C8" s="75"/>
      <c r="D8" s="75"/>
    </row>
    <row r="9" spans="1:4" ht="15.75">
      <c r="A9" s="12" t="s">
        <v>96</v>
      </c>
      <c r="B9" s="137" t="s">
        <v>681</v>
      </c>
      <c r="C9" s="75"/>
      <c r="D9" s="75"/>
    </row>
    <row r="10" spans="1:4" ht="15.75">
      <c r="A10" s="12" t="s">
        <v>96</v>
      </c>
      <c r="B10" s="56" t="s">
        <v>682</v>
      </c>
      <c r="C10" s="75"/>
      <c r="D10" s="75"/>
    </row>
    <row r="11" spans="1:4" ht="15.75">
      <c r="A11" s="12" t="s">
        <v>96</v>
      </c>
      <c r="B11" s="56" t="s">
        <v>683</v>
      </c>
      <c r="C11" s="75"/>
      <c r="D11" s="75"/>
    </row>
    <row r="12" spans="1:4" ht="15.75">
      <c r="A12" s="12" t="s">
        <v>96</v>
      </c>
      <c r="B12" s="56" t="s">
        <v>684</v>
      </c>
      <c r="C12" s="75"/>
      <c r="D12" s="75"/>
    </row>
    <row r="13" spans="1:4" ht="30">
      <c r="A13" s="12" t="s">
        <v>96</v>
      </c>
      <c r="B13" s="137" t="s">
        <v>685</v>
      </c>
      <c r="C13" s="75"/>
      <c r="D13" s="75"/>
    </row>
    <row r="14" spans="1:4" ht="15.75">
      <c r="A14" s="12" t="s">
        <v>96</v>
      </c>
      <c r="B14" s="56" t="s">
        <v>686</v>
      </c>
      <c r="C14" s="75"/>
      <c r="D14" s="75"/>
    </row>
    <row r="15" spans="1:4" ht="15.75">
      <c r="A15" s="12" t="s">
        <v>96</v>
      </c>
      <c r="B15" s="56" t="s">
        <v>687</v>
      </c>
      <c r="C15" s="75"/>
      <c r="D15" s="75"/>
    </row>
    <row r="16" spans="1:4" ht="45">
      <c r="A16" s="12" t="s">
        <v>96</v>
      </c>
      <c r="B16" s="56" t="s">
        <v>688</v>
      </c>
      <c r="C16" s="75"/>
      <c r="D16" s="75"/>
    </row>
    <row r="17" spans="1:4" ht="30">
      <c r="A17" s="12" t="s">
        <v>96</v>
      </c>
      <c r="B17" s="56" t="s">
        <v>689</v>
      </c>
      <c r="C17" s="75"/>
      <c r="D17" s="75"/>
    </row>
    <row r="18" spans="1:4" ht="15.75">
      <c r="A18" s="12" t="s">
        <v>96</v>
      </c>
      <c r="B18" s="56" t="s">
        <v>690</v>
      </c>
      <c r="C18" s="75"/>
      <c r="D18" s="75"/>
    </row>
    <row r="19" spans="1:4" ht="15.75">
      <c r="A19" s="12" t="s">
        <v>96</v>
      </c>
      <c r="B19" s="56" t="s">
        <v>691</v>
      </c>
      <c r="C19" s="75"/>
      <c r="D19" s="75"/>
    </row>
    <row r="20" spans="1:4" ht="15.75">
      <c r="A20" s="12" t="s">
        <v>96</v>
      </c>
      <c r="B20" s="56" t="s">
        <v>692</v>
      </c>
      <c r="C20" s="75"/>
      <c r="D20" s="75"/>
    </row>
    <row r="21" spans="1:4" ht="30">
      <c r="A21" s="12" t="s">
        <v>96</v>
      </c>
      <c r="B21" s="56" t="s">
        <v>693</v>
      </c>
      <c r="C21" s="75"/>
      <c r="D21" s="75"/>
    </row>
    <row r="22" spans="1:4" ht="15.75">
      <c r="A22" s="12" t="s">
        <v>96</v>
      </c>
      <c r="B22" s="56" t="s">
        <v>694</v>
      </c>
      <c r="C22" s="75" t="s">
        <v>29</v>
      </c>
      <c r="D22" s="75"/>
    </row>
    <row r="23" spans="1:4" ht="15.75">
      <c r="A23" s="12" t="s">
        <v>96</v>
      </c>
      <c r="B23" s="56" t="s">
        <v>695</v>
      </c>
      <c r="C23" s="75" t="s">
        <v>29</v>
      </c>
      <c r="D23" s="75"/>
    </row>
    <row r="24" spans="1:4" ht="45">
      <c r="A24" s="12" t="s">
        <v>96</v>
      </c>
      <c r="B24" s="56" t="s">
        <v>696</v>
      </c>
      <c r="C24" s="75" t="s">
        <v>29</v>
      </c>
      <c r="D24" s="75"/>
    </row>
    <row r="25" spans="1:4" ht="30">
      <c r="A25" s="12" t="s">
        <v>96</v>
      </c>
      <c r="B25" s="56" t="s">
        <v>697</v>
      </c>
      <c r="C25" s="75"/>
      <c r="D25" s="75"/>
    </row>
    <row r="26" spans="2:4" ht="45">
      <c r="B26" s="56" t="s">
        <v>698</v>
      </c>
      <c r="C26" s="75"/>
      <c r="D26" s="75"/>
    </row>
    <row r="27" spans="2:4" ht="30">
      <c r="B27" s="56" t="s">
        <v>699</v>
      </c>
      <c r="C27" s="75"/>
      <c r="D27" s="75"/>
    </row>
    <row r="28" spans="1:4" ht="15.75">
      <c r="A28" s="12" t="s">
        <v>96</v>
      </c>
      <c r="B28" s="55" t="s">
        <v>700</v>
      </c>
      <c r="C28" s="75"/>
      <c r="D28" s="75"/>
    </row>
    <row r="29" spans="2:4" ht="30">
      <c r="B29" s="56" t="s">
        <v>701</v>
      </c>
      <c r="C29" s="75"/>
      <c r="D29" s="75"/>
    </row>
    <row r="31" spans="2:3" ht="15.75">
      <c r="B31" s="61" t="s">
        <v>257</v>
      </c>
      <c r="C31" s="62"/>
    </row>
    <row r="32" spans="2:3" ht="15.75">
      <c r="B32" s="55" t="s">
        <v>702</v>
      </c>
      <c r="C32" s="62"/>
    </row>
    <row r="33" spans="1:3" ht="15.75">
      <c r="A33" s="12" t="s">
        <v>96</v>
      </c>
      <c r="B33" s="55" t="s">
        <v>703</v>
      </c>
      <c r="C33" s="62"/>
    </row>
    <row r="34" spans="2:3" ht="15.75">
      <c r="B34" s="55" t="s">
        <v>704</v>
      </c>
      <c r="C34" s="62"/>
    </row>
    <row r="35" spans="2:3" ht="15.75">
      <c r="B35" s="55" t="s">
        <v>705</v>
      </c>
      <c r="C35" s="62"/>
    </row>
    <row r="36" spans="2:3" ht="15.75">
      <c r="B36" s="55" t="s">
        <v>706</v>
      </c>
      <c r="C36" s="62"/>
    </row>
    <row r="37" spans="2:3" ht="15.75">
      <c r="B37" s="55" t="s">
        <v>707</v>
      </c>
      <c r="C37" s="62"/>
    </row>
    <row r="38" spans="1:3" ht="15.75">
      <c r="A38" s="12" t="s">
        <v>96</v>
      </c>
      <c r="B38" s="55" t="s">
        <v>708</v>
      </c>
      <c r="C38" s="62"/>
    </row>
    <row r="39" spans="1:3" ht="15.75">
      <c r="A39" s="12" t="s">
        <v>96</v>
      </c>
      <c r="B39" s="55" t="s">
        <v>709</v>
      </c>
      <c r="C39" s="62"/>
    </row>
    <row r="40" spans="1:3" ht="15.75">
      <c r="A40" s="12" t="s">
        <v>96</v>
      </c>
      <c r="B40" s="55" t="s">
        <v>208</v>
      </c>
      <c r="C40" s="62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&amp;LAPU&amp;R&amp;P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9.140625" style="12" customWidth="1"/>
    <col min="2" max="2" width="73.421875" style="1" customWidth="1"/>
    <col min="3" max="3" width="8.421875" style="1" customWidth="1"/>
    <col min="4" max="4" width="8.00390625" style="1" customWidth="1"/>
    <col min="5" max="5" width="6.8515625" style="1" customWidth="1"/>
    <col min="6" max="16384" width="9.140625" style="1" customWidth="1"/>
  </cols>
  <sheetData>
    <row r="1" spans="1:4" ht="20.25">
      <c r="A1" s="134" t="s">
        <v>658</v>
      </c>
      <c r="B1" s="134"/>
      <c r="C1" s="134"/>
      <c r="D1" s="134"/>
    </row>
    <row r="2" spans="1:4" ht="15.75">
      <c r="A2" s="12">
        <v>2008</v>
      </c>
      <c r="C2" s="12">
        <v>2009</v>
      </c>
      <c r="D2" s="13" t="s">
        <v>24</v>
      </c>
    </row>
    <row r="3" spans="1:4" ht="15.75">
      <c r="A3" s="12" t="s">
        <v>96</v>
      </c>
      <c r="B3" s="56" t="s">
        <v>659</v>
      </c>
      <c r="C3" s="75" t="s">
        <v>29</v>
      </c>
      <c r="D3" s="75" t="s">
        <v>29</v>
      </c>
    </row>
    <row r="4" spans="1:4" ht="15.75">
      <c r="A4" s="12" t="s">
        <v>96</v>
      </c>
      <c r="B4" s="56" t="s">
        <v>660</v>
      </c>
      <c r="C4" s="75" t="s">
        <v>29</v>
      </c>
      <c r="D4" s="75" t="s">
        <v>29</v>
      </c>
    </row>
    <row r="5" spans="1:4" ht="30">
      <c r="A5" s="12" t="s">
        <v>96</v>
      </c>
      <c r="B5" s="56" t="s">
        <v>661</v>
      </c>
      <c r="C5" s="75" t="s">
        <v>29</v>
      </c>
      <c r="D5" s="75" t="s">
        <v>29</v>
      </c>
    </row>
    <row r="6" spans="1:4" ht="30">
      <c r="A6" s="12" t="s">
        <v>96</v>
      </c>
      <c r="B6" s="56" t="s">
        <v>662</v>
      </c>
      <c r="C6" s="75" t="s">
        <v>29</v>
      </c>
      <c r="D6" s="75" t="s">
        <v>29</v>
      </c>
    </row>
    <row r="7" spans="1:4" ht="30">
      <c r="A7" s="12" t="s">
        <v>96</v>
      </c>
      <c r="B7" s="56" t="s">
        <v>663</v>
      </c>
      <c r="C7" s="75" t="s">
        <v>29</v>
      </c>
      <c r="D7" s="75" t="s">
        <v>29</v>
      </c>
    </row>
    <row r="8" spans="2:4" ht="45">
      <c r="B8" s="56" t="s">
        <v>664</v>
      </c>
      <c r="C8" s="75" t="s">
        <v>29</v>
      </c>
      <c r="D8" s="75" t="s">
        <v>29</v>
      </c>
    </row>
    <row r="9" spans="1:4" ht="30">
      <c r="A9" s="12" t="s">
        <v>96</v>
      </c>
      <c r="B9" s="56" t="s">
        <v>665</v>
      </c>
      <c r="C9" s="75" t="s">
        <v>29</v>
      </c>
      <c r="D9" s="75" t="s">
        <v>29</v>
      </c>
    </row>
    <row r="10" spans="1:4" ht="30">
      <c r="A10" s="12" t="s">
        <v>96</v>
      </c>
      <c r="B10" s="56" t="s">
        <v>666</v>
      </c>
      <c r="C10" s="75" t="s">
        <v>29</v>
      </c>
      <c r="D10" s="75" t="s">
        <v>29</v>
      </c>
    </row>
    <row r="11" spans="1:4" ht="30">
      <c r="A11" s="12" t="s">
        <v>96</v>
      </c>
      <c r="B11" s="137" t="s">
        <v>667</v>
      </c>
      <c r="C11" s="75" t="s">
        <v>29</v>
      </c>
      <c r="D11" s="75" t="s">
        <v>29</v>
      </c>
    </row>
    <row r="12" spans="1:4" ht="30">
      <c r="A12" s="12" t="s">
        <v>96</v>
      </c>
      <c r="B12" s="56" t="s">
        <v>668</v>
      </c>
      <c r="C12" s="75" t="s">
        <v>29</v>
      </c>
      <c r="D12" s="75" t="s">
        <v>29</v>
      </c>
    </row>
    <row r="13" spans="1:4" ht="60">
      <c r="A13" s="12" t="s">
        <v>96</v>
      </c>
      <c r="B13" s="56" t="s">
        <v>669</v>
      </c>
      <c r="C13" s="75" t="s">
        <v>29</v>
      </c>
      <c r="D13" s="75" t="s">
        <v>29</v>
      </c>
    </row>
    <row r="14" ht="15.75">
      <c r="B14" s="2"/>
    </row>
    <row r="15" spans="2:3" ht="15.75">
      <c r="B15" s="61" t="s">
        <v>257</v>
      </c>
      <c r="C15" s="62"/>
    </row>
    <row r="16" spans="1:3" ht="15.75">
      <c r="A16" s="12" t="s">
        <v>96</v>
      </c>
      <c r="B16" s="56" t="s">
        <v>670</v>
      </c>
      <c r="C16" s="62"/>
    </row>
    <row r="17" spans="1:3" ht="15.75">
      <c r="A17" s="12" t="s">
        <v>96</v>
      </c>
      <c r="B17" s="56" t="s">
        <v>671</v>
      </c>
      <c r="C17" s="62"/>
    </row>
    <row r="18" spans="2:3" ht="15.75">
      <c r="B18" s="56" t="s">
        <v>672</v>
      </c>
      <c r="C18" s="62"/>
    </row>
    <row r="19" spans="1:3" ht="15.75">
      <c r="A19" s="12" t="s">
        <v>96</v>
      </c>
      <c r="B19" s="56" t="s">
        <v>673</v>
      </c>
      <c r="C19" s="6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&amp;LCPU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9"/>
  <sheetViews>
    <sheetView zoomScalePageLayoutView="0" workbookViewId="0" topLeftCell="A1">
      <selection activeCell="H28" sqref="H28"/>
    </sheetView>
  </sheetViews>
  <sheetFormatPr defaultColWidth="9.140625" defaultRowHeight="15"/>
  <sheetData>
    <row r="1" spans="2:14" ht="21">
      <c r="B1" s="103" t="s">
        <v>405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ht="15.75" thickBot="1"/>
    <row r="3" spans="2:14" ht="16.5" thickBot="1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2:14" ht="30.75" thickBot="1">
      <c r="B4" s="74"/>
      <c r="C4" s="74" t="s">
        <v>1</v>
      </c>
      <c r="D4" s="74" t="s">
        <v>2</v>
      </c>
      <c r="E4" s="74" t="s">
        <v>3</v>
      </c>
      <c r="F4" s="74" t="s">
        <v>4</v>
      </c>
      <c r="G4" s="74" t="s">
        <v>5</v>
      </c>
      <c r="H4" s="74" t="s">
        <v>6</v>
      </c>
      <c r="I4" s="74" t="s">
        <v>7</v>
      </c>
      <c r="J4" s="74" t="s">
        <v>8</v>
      </c>
      <c r="K4" s="74" t="s">
        <v>9</v>
      </c>
      <c r="L4" s="74" t="s">
        <v>10</v>
      </c>
      <c r="M4" s="74" t="s">
        <v>11</v>
      </c>
      <c r="N4" s="74" t="s">
        <v>12</v>
      </c>
    </row>
    <row r="5" spans="2:14" ht="15" customHeight="1" thickBot="1">
      <c r="B5" s="105" t="s">
        <v>13</v>
      </c>
      <c r="C5" s="106" t="s">
        <v>397</v>
      </c>
      <c r="D5" s="106"/>
      <c r="E5" s="106"/>
      <c r="F5" s="106"/>
      <c r="G5" s="107" t="s">
        <v>404</v>
      </c>
      <c r="H5" s="107"/>
      <c r="I5" s="107"/>
      <c r="J5" s="107"/>
      <c r="K5" s="108" t="s">
        <v>396</v>
      </c>
      <c r="L5" s="109"/>
      <c r="M5" s="109"/>
      <c r="N5" s="110"/>
    </row>
    <row r="6" spans="2:14" ht="15" customHeight="1" thickBot="1">
      <c r="B6" s="105"/>
      <c r="C6" s="106"/>
      <c r="D6" s="106"/>
      <c r="E6" s="106"/>
      <c r="F6" s="106"/>
      <c r="G6" s="107"/>
      <c r="H6" s="107"/>
      <c r="I6" s="107"/>
      <c r="J6" s="107"/>
      <c r="K6" s="111"/>
      <c r="L6" s="112"/>
      <c r="M6" s="112"/>
      <c r="N6" s="113"/>
    </row>
    <row r="7" spans="2:14" ht="15" customHeight="1" thickBot="1">
      <c r="B7" s="105"/>
      <c r="C7" s="106"/>
      <c r="D7" s="106"/>
      <c r="E7" s="106"/>
      <c r="F7" s="106"/>
      <c r="G7" s="107"/>
      <c r="H7" s="107"/>
      <c r="I7" s="107"/>
      <c r="J7" s="107"/>
      <c r="K7" s="111"/>
      <c r="L7" s="112"/>
      <c r="M7" s="112"/>
      <c r="N7" s="113"/>
    </row>
    <row r="8" spans="2:14" ht="15" customHeight="1" thickBot="1">
      <c r="B8" s="105"/>
      <c r="C8" s="106"/>
      <c r="D8" s="106"/>
      <c r="E8" s="106"/>
      <c r="F8" s="106"/>
      <c r="G8" s="107"/>
      <c r="H8" s="107"/>
      <c r="I8" s="107"/>
      <c r="J8" s="107"/>
      <c r="K8" s="111"/>
      <c r="L8" s="112"/>
      <c r="M8" s="112"/>
      <c r="N8" s="113"/>
    </row>
    <row r="9" spans="2:14" ht="15.75" customHeight="1" thickBot="1">
      <c r="B9" s="105"/>
      <c r="C9" s="106"/>
      <c r="D9" s="106"/>
      <c r="E9" s="106"/>
      <c r="F9" s="106"/>
      <c r="G9" s="107"/>
      <c r="H9" s="107"/>
      <c r="I9" s="107"/>
      <c r="J9" s="107"/>
      <c r="K9" s="114"/>
      <c r="L9" s="115"/>
      <c r="M9" s="115"/>
      <c r="N9" s="116"/>
    </row>
    <row r="10" spans="2:14" ht="15" customHeight="1" thickBot="1">
      <c r="B10" s="105" t="s">
        <v>14</v>
      </c>
      <c r="C10" s="106" t="s">
        <v>399</v>
      </c>
      <c r="D10" s="106"/>
      <c r="E10" s="106"/>
      <c r="F10" s="106"/>
      <c r="G10" s="106" t="s">
        <v>396</v>
      </c>
      <c r="H10" s="106"/>
      <c r="I10" s="106"/>
      <c r="J10" s="106"/>
      <c r="K10" s="107" t="s">
        <v>23</v>
      </c>
      <c r="L10" s="107"/>
      <c r="M10" s="107"/>
      <c r="N10" s="107"/>
    </row>
    <row r="11" spans="2:14" ht="15" customHeight="1" thickBot="1">
      <c r="B11" s="105"/>
      <c r="C11" s="106"/>
      <c r="D11" s="106"/>
      <c r="E11" s="106"/>
      <c r="F11" s="106"/>
      <c r="G11" s="106"/>
      <c r="H11" s="106"/>
      <c r="I11" s="106"/>
      <c r="J11" s="106"/>
      <c r="K11" s="107"/>
      <c r="L11" s="107"/>
      <c r="M11" s="107"/>
      <c r="N11" s="107"/>
    </row>
    <row r="12" spans="2:14" ht="15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7"/>
      <c r="L12" s="107"/>
      <c r="M12" s="107"/>
      <c r="N12" s="107"/>
    </row>
    <row r="13" spans="2:14" ht="15" customHeight="1" thickBot="1">
      <c r="B13" s="105"/>
      <c r="C13" s="106"/>
      <c r="D13" s="106"/>
      <c r="E13" s="106"/>
      <c r="F13" s="106"/>
      <c r="G13" s="106"/>
      <c r="H13" s="106"/>
      <c r="I13" s="106"/>
      <c r="J13" s="106"/>
      <c r="K13" s="107"/>
      <c r="L13" s="107"/>
      <c r="M13" s="107"/>
      <c r="N13" s="107"/>
    </row>
    <row r="14" spans="2:14" ht="15.75" customHeight="1" thickBot="1">
      <c r="B14" s="105"/>
      <c r="C14" s="106"/>
      <c r="D14" s="106"/>
      <c r="E14" s="106"/>
      <c r="F14" s="106"/>
      <c r="G14" s="106"/>
      <c r="H14" s="106"/>
      <c r="I14" s="106"/>
      <c r="J14" s="106"/>
      <c r="K14" s="107"/>
      <c r="L14" s="107"/>
      <c r="M14" s="107"/>
      <c r="N14" s="107"/>
    </row>
    <row r="15" spans="2:14" ht="15" customHeight="1" thickBot="1">
      <c r="B15" s="105" t="s">
        <v>15</v>
      </c>
      <c r="C15" s="107" t="s">
        <v>398</v>
      </c>
      <c r="D15" s="107"/>
      <c r="E15" s="107"/>
      <c r="F15" s="107"/>
      <c r="G15" s="108" t="s">
        <v>394</v>
      </c>
      <c r="H15" s="109"/>
      <c r="I15" s="108" t="s">
        <v>395</v>
      </c>
      <c r="J15" s="109"/>
      <c r="K15" s="107" t="s">
        <v>403</v>
      </c>
      <c r="L15" s="107"/>
      <c r="M15" s="107"/>
      <c r="N15" s="107"/>
    </row>
    <row r="16" spans="2:14" ht="15" customHeight="1" thickBot="1">
      <c r="B16" s="105"/>
      <c r="C16" s="107"/>
      <c r="D16" s="107"/>
      <c r="E16" s="107"/>
      <c r="F16" s="107"/>
      <c r="G16" s="111"/>
      <c r="H16" s="112"/>
      <c r="I16" s="111"/>
      <c r="J16" s="112"/>
      <c r="K16" s="107"/>
      <c r="L16" s="107"/>
      <c r="M16" s="107"/>
      <c r="N16" s="107"/>
    </row>
    <row r="17" spans="2:14" ht="15" customHeight="1" thickBot="1">
      <c r="B17" s="105"/>
      <c r="C17" s="107"/>
      <c r="D17" s="107"/>
      <c r="E17" s="107"/>
      <c r="F17" s="107"/>
      <c r="G17" s="111"/>
      <c r="H17" s="112"/>
      <c r="I17" s="111"/>
      <c r="J17" s="112"/>
      <c r="K17" s="107"/>
      <c r="L17" s="107"/>
      <c r="M17" s="107"/>
      <c r="N17" s="107"/>
    </row>
    <row r="18" spans="2:14" ht="15" customHeight="1" thickBot="1">
      <c r="B18" s="105"/>
      <c r="C18" s="107"/>
      <c r="D18" s="107"/>
      <c r="E18" s="107"/>
      <c r="F18" s="107"/>
      <c r="G18" s="111"/>
      <c r="H18" s="112"/>
      <c r="I18" s="111"/>
      <c r="J18" s="112"/>
      <c r="K18" s="107"/>
      <c r="L18" s="107"/>
      <c r="M18" s="107"/>
      <c r="N18" s="107"/>
    </row>
    <row r="19" spans="2:14" ht="15.75" customHeight="1" thickBot="1">
      <c r="B19" s="105"/>
      <c r="C19" s="107"/>
      <c r="D19" s="107"/>
      <c r="E19" s="107"/>
      <c r="F19" s="107"/>
      <c r="G19" s="114"/>
      <c r="H19" s="115"/>
      <c r="I19" s="114"/>
      <c r="J19" s="115"/>
      <c r="K19" s="107"/>
      <c r="L19" s="107"/>
      <c r="M19" s="107"/>
      <c r="N19" s="107"/>
    </row>
    <row r="20" spans="2:14" ht="15" customHeight="1" thickBot="1">
      <c r="B20" s="105" t="s">
        <v>16</v>
      </c>
      <c r="C20" s="108" t="s">
        <v>400</v>
      </c>
      <c r="D20" s="109"/>
      <c r="E20" s="108" t="s">
        <v>401</v>
      </c>
      <c r="F20" s="109"/>
      <c r="G20" s="107" t="s">
        <v>403</v>
      </c>
      <c r="H20" s="107"/>
      <c r="I20" s="107"/>
      <c r="J20" s="107"/>
      <c r="K20" s="107" t="s">
        <v>402</v>
      </c>
      <c r="L20" s="107"/>
      <c r="M20" s="107"/>
      <c r="N20" s="107"/>
    </row>
    <row r="21" spans="2:14" ht="15" customHeight="1" thickBot="1">
      <c r="B21" s="105"/>
      <c r="C21" s="111"/>
      <c r="D21" s="112"/>
      <c r="E21" s="111"/>
      <c r="F21" s="112"/>
      <c r="G21" s="107"/>
      <c r="H21" s="107"/>
      <c r="I21" s="107"/>
      <c r="J21" s="107"/>
      <c r="K21" s="107"/>
      <c r="L21" s="107"/>
      <c r="M21" s="107"/>
      <c r="N21" s="107"/>
    </row>
    <row r="22" spans="2:14" ht="15" customHeight="1" thickBot="1">
      <c r="B22" s="105"/>
      <c r="C22" s="111"/>
      <c r="D22" s="112"/>
      <c r="E22" s="111"/>
      <c r="F22" s="112"/>
      <c r="G22" s="107"/>
      <c r="H22" s="107"/>
      <c r="I22" s="107"/>
      <c r="J22" s="107"/>
      <c r="K22" s="107"/>
      <c r="L22" s="107"/>
      <c r="M22" s="107"/>
      <c r="N22" s="107"/>
    </row>
    <row r="23" spans="2:14" ht="15" customHeight="1" thickBot="1">
      <c r="B23" s="105"/>
      <c r="C23" s="111"/>
      <c r="D23" s="112"/>
      <c r="E23" s="111"/>
      <c r="F23" s="112"/>
      <c r="G23" s="107"/>
      <c r="H23" s="107"/>
      <c r="I23" s="107"/>
      <c r="J23" s="107"/>
      <c r="K23" s="107"/>
      <c r="L23" s="107"/>
      <c r="M23" s="107"/>
      <c r="N23" s="107"/>
    </row>
    <row r="24" spans="2:14" ht="15.75" customHeight="1" thickBot="1">
      <c r="B24" s="105"/>
      <c r="C24" s="114"/>
      <c r="D24" s="115"/>
      <c r="E24" s="114"/>
      <c r="F24" s="115"/>
      <c r="G24" s="107"/>
      <c r="H24" s="107"/>
      <c r="I24" s="107"/>
      <c r="J24" s="107"/>
      <c r="K24" s="107"/>
      <c r="L24" s="107"/>
      <c r="M24" s="107"/>
      <c r="N24" s="107"/>
    </row>
    <row r="29" spans="4:5" ht="15">
      <c r="D29" t="s">
        <v>393</v>
      </c>
      <c r="E29">
        <v>12</v>
      </c>
    </row>
    <row r="30" spans="4:5" ht="15">
      <c r="D30" t="s">
        <v>392</v>
      </c>
      <c r="E30">
        <v>3</v>
      </c>
    </row>
    <row r="31" spans="4:5" ht="15">
      <c r="D31" t="s">
        <v>335</v>
      </c>
      <c r="E31">
        <v>2</v>
      </c>
    </row>
    <row r="32" spans="4:5" ht="15">
      <c r="D32" t="s">
        <v>89</v>
      </c>
      <c r="E32">
        <v>2</v>
      </c>
    </row>
    <row r="33" spans="4:5" ht="15">
      <c r="D33" t="s">
        <v>87</v>
      </c>
      <c r="E33">
        <v>1</v>
      </c>
    </row>
    <row r="34" spans="4:5" ht="15">
      <c r="D34" t="s">
        <v>92</v>
      </c>
      <c r="E34">
        <v>2</v>
      </c>
    </row>
    <row r="35" spans="4:5" ht="15">
      <c r="D35" t="s">
        <v>90</v>
      </c>
      <c r="E35">
        <v>1</v>
      </c>
    </row>
    <row r="36" spans="4:5" ht="15">
      <c r="D36" t="s">
        <v>88</v>
      </c>
      <c r="E36">
        <v>1</v>
      </c>
    </row>
    <row r="37" spans="4:5" ht="15">
      <c r="D37" t="s">
        <v>336</v>
      </c>
      <c r="E37">
        <v>0.5</v>
      </c>
    </row>
    <row r="38" spans="4:5" ht="15">
      <c r="D38" t="s">
        <v>337</v>
      </c>
      <c r="E38">
        <v>0.5</v>
      </c>
    </row>
    <row r="39" ht="15">
      <c r="E39">
        <v>25</v>
      </c>
    </row>
  </sheetData>
  <sheetProtection/>
  <mergeCells count="20">
    <mergeCell ref="B20:B24"/>
    <mergeCell ref="G20:J24"/>
    <mergeCell ref="K20:N24"/>
    <mergeCell ref="G15:H19"/>
    <mergeCell ref="I15:J19"/>
    <mergeCell ref="C20:D24"/>
    <mergeCell ref="E20:F24"/>
    <mergeCell ref="B10:B14"/>
    <mergeCell ref="C10:F14"/>
    <mergeCell ref="G10:J14"/>
    <mergeCell ref="K10:N14"/>
    <mergeCell ref="B15:B19"/>
    <mergeCell ref="C15:F19"/>
    <mergeCell ref="K15:N19"/>
    <mergeCell ref="B1:N1"/>
    <mergeCell ref="B3:N3"/>
    <mergeCell ref="B5:B9"/>
    <mergeCell ref="C5:F9"/>
    <mergeCell ref="G5:J9"/>
    <mergeCell ref="K5:N9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C25" sqref="C25"/>
    </sheetView>
  </sheetViews>
  <sheetFormatPr defaultColWidth="9.140625" defaultRowHeight="15"/>
  <cols>
    <col min="1" max="1" width="9.140625" style="12" customWidth="1"/>
    <col min="2" max="2" width="71.140625" style="4" customWidth="1"/>
    <col min="3" max="3" width="9.140625" style="13" customWidth="1"/>
    <col min="4" max="16384" width="9.140625" style="1" customWidth="1"/>
  </cols>
  <sheetData>
    <row r="1" spans="1:4" ht="20.25">
      <c r="A1" s="134" t="s">
        <v>634</v>
      </c>
      <c r="B1" s="134"/>
      <c r="C1" s="134"/>
      <c r="D1" s="134"/>
    </row>
    <row r="2" spans="1:4" ht="15.75">
      <c r="A2" s="12">
        <v>2008</v>
      </c>
      <c r="C2" s="12">
        <v>2009</v>
      </c>
      <c r="D2" s="12" t="s">
        <v>24</v>
      </c>
    </row>
    <row r="3" spans="1:4" ht="15.75">
      <c r="A3" s="12" t="s">
        <v>96</v>
      </c>
      <c r="B3" s="56" t="s">
        <v>635</v>
      </c>
      <c r="C3" s="75" t="s">
        <v>29</v>
      </c>
      <c r="D3" s="75"/>
    </row>
    <row r="4" spans="1:4" ht="15.75">
      <c r="A4" s="12" t="s">
        <v>96</v>
      </c>
      <c r="B4" s="56" t="s">
        <v>636</v>
      </c>
      <c r="C4" s="75" t="s">
        <v>29</v>
      </c>
      <c r="D4" s="75"/>
    </row>
    <row r="5" spans="1:4" ht="15.75">
      <c r="A5" s="12" t="s">
        <v>96</v>
      </c>
      <c r="B5" s="56" t="s">
        <v>637</v>
      </c>
      <c r="C5" s="75"/>
      <c r="D5" s="75"/>
    </row>
    <row r="6" spans="2:4" ht="15.75">
      <c r="B6" s="56" t="s">
        <v>638</v>
      </c>
      <c r="C6" s="75"/>
      <c r="D6" s="75"/>
    </row>
    <row r="7" spans="1:4" ht="15.75">
      <c r="A7" s="12" t="s">
        <v>96</v>
      </c>
      <c r="B7" s="56" t="s">
        <v>639</v>
      </c>
      <c r="C7" s="75"/>
      <c r="D7" s="75"/>
    </row>
    <row r="8" spans="1:4" ht="30">
      <c r="A8" s="12" t="s">
        <v>96</v>
      </c>
      <c r="B8" s="56" t="s">
        <v>640</v>
      </c>
      <c r="C8" s="75" t="s">
        <v>29</v>
      </c>
      <c r="D8" s="75"/>
    </row>
    <row r="9" spans="1:4" ht="30">
      <c r="A9" s="12" t="s">
        <v>96</v>
      </c>
      <c r="B9" s="137" t="s">
        <v>641</v>
      </c>
      <c r="C9" s="75"/>
      <c r="D9" s="75"/>
    </row>
    <row r="10" spans="1:4" ht="30">
      <c r="A10" s="12" t="s">
        <v>96</v>
      </c>
      <c r="B10" s="56" t="s">
        <v>642</v>
      </c>
      <c r="C10" s="75"/>
      <c r="D10" s="75"/>
    </row>
    <row r="11" spans="1:4" ht="45">
      <c r="A11" s="12" t="s">
        <v>96</v>
      </c>
      <c r="B11" s="56" t="s">
        <v>643</v>
      </c>
      <c r="C11" s="75"/>
      <c r="D11" s="75"/>
    </row>
    <row r="12" spans="1:4" ht="15.75">
      <c r="A12" s="12" t="s">
        <v>96</v>
      </c>
      <c r="B12" s="56" t="s">
        <v>644</v>
      </c>
      <c r="C12" s="75"/>
      <c r="D12" s="75"/>
    </row>
    <row r="13" spans="1:4" ht="30">
      <c r="A13" s="12" t="s">
        <v>96</v>
      </c>
      <c r="B13" s="56" t="s">
        <v>645</v>
      </c>
      <c r="C13" s="138"/>
      <c r="D13" s="138"/>
    </row>
    <row r="14" spans="2:4" ht="15.75">
      <c r="B14" s="55" t="s">
        <v>646</v>
      </c>
      <c r="C14" s="75"/>
      <c r="D14" s="75"/>
    </row>
    <row r="15" spans="1:4" ht="30">
      <c r="A15" s="12" t="s">
        <v>96</v>
      </c>
      <c r="B15" s="137" t="s">
        <v>647</v>
      </c>
      <c r="C15" s="138"/>
      <c r="D15" s="138"/>
    </row>
    <row r="16" spans="1:4" ht="15.75">
      <c r="A16" s="12" t="s">
        <v>96</v>
      </c>
      <c r="B16" s="56" t="s">
        <v>648</v>
      </c>
      <c r="C16" s="75"/>
      <c r="D16" s="75"/>
    </row>
    <row r="17" spans="1:4" ht="15.75">
      <c r="A17" s="12" t="s">
        <v>96</v>
      </c>
      <c r="B17" s="56" t="s">
        <v>649</v>
      </c>
      <c r="C17" s="138"/>
      <c r="D17" s="138"/>
    </row>
    <row r="18" spans="1:4" ht="15.75">
      <c r="A18" s="12" t="s">
        <v>96</v>
      </c>
      <c r="B18" s="56" t="s">
        <v>650</v>
      </c>
      <c r="C18" s="75"/>
      <c r="D18" s="75"/>
    </row>
    <row r="19" spans="1:4" ht="15.75">
      <c r="A19" s="12" t="s">
        <v>96</v>
      </c>
      <c r="B19" s="56" t="s">
        <v>651</v>
      </c>
      <c r="C19" s="75"/>
      <c r="D19" s="75"/>
    </row>
    <row r="20" spans="1:4" ht="15.75">
      <c r="A20" s="12" t="s">
        <v>96</v>
      </c>
      <c r="B20" s="56" t="s">
        <v>652</v>
      </c>
      <c r="C20" s="75"/>
      <c r="D20" s="75"/>
    </row>
    <row r="21" ht="15.75">
      <c r="B21" s="2"/>
    </row>
    <row r="22" spans="2:3" ht="15.75">
      <c r="B22" s="61" t="s">
        <v>257</v>
      </c>
      <c r="C22" s="69"/>
    </row>
    <row r="23" spans="1:3" ht="15.75">
      <c r="A23" s="12" t="s">
        <v>96</v>
      </c>
      <c r="B23" s="56" t="s">
        <v>653</v>
      </c>
      <c r="C23" s="69"/>
    </row>
    <row r="24" spans="1:3" ht="15.75">
      <c r="A24" s="12" t="s">
        <v>96</v>
      </c>
      <c r="B24" s="56" t="s">
        <v>654</v>
      </c>
      <c r="C24" s="69"/>
    </row>
    <row r="25" spans="2:3" ht="15.75">
      <c r="B25" s="56" t="s">
        <v>655</v>
      </c>
      <c r="C25" s="69"/>
    </row>
    <row r="26" spans="1:3" ht="15.75">
      <c r="A26" s="12" t="s">
        <v>96</v>
      </c>
      <c r="B26" s="56" t="s">
        <v>656</v>
      </c>
      <c r="C26" s="69"/>
    </row>
    <row r="27" spans="2:3" ht="15.75">
      <c r="B27" s="56" t="s">
        <v>657</v>
      </c>
      <c r="C27" s="69"/>
    </row>
  </sheetData>
  <sheetProtection/>
  <mergeCells count="1">
    <mergeCell ref="A1:D1"/>
  </mergeCells>
  <printOptions/>
  <pageMargins left="0.1968503937007874" right="0.1968503937007874" top="0.7874015748031497" bottom="0.7874015748031497" header="0.31496062992125984" footer="0.31496062992125984"/>
  <pageSetup horizontalDpi="300" verticalDpi="300" orientation="portrait" paperSize="9" r:id="rId1"/>
  <headerFooter>
    <oddFooter>&amp;LCGE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142"/>
  <sheetViews>
    <sheetView zoomScalePageLayoutView="0" workbookViewId="0" topLeftCell="A1">
      <pane ySplit="3" topLeftCell="A97" activePane="bottomLeft" state="frozen"/>
      <selection pane="topLeft" activeCell="A1" sqref="A1"/>
      <selection pane="bottomLeft" activeCell="I143" sqref="I143"/>
    </sheetView>
  </sheetViews>
  <sheetFormatPr defaultColWidth="9.140625" defaultRowHeight="15"/>
  <cols>
    <col min="1" max="1" width="20.7109375" style="79" customWidth="1"/>
    <col min="2" max="2" width="4.421875" style="79" bestFit="1" customWidth="1"/>
    <col min="3" max="3" width="7.421875" style="79" bestFit="1" customWidth="1"/>
    <col min="4" max="4" width="6.57421875" style="79" customWidth="1"/>
    <col min="5" max="11" width="5.140625" style="79" customWidth="1"/>
    <col min="12" max="12" width="5.421875" style="79" customWidth="1"/>
    <col min="13" max="13" width="6.7109375" style="79" bestFit="1" customWidth="1"/>
    <col min="14" max="14" width="6.57421875" style="79" bestFit="1" customWidth="1"/>
    <col min="15" max="17" width="6.421875" style="79" bestFit="1" customWidth="1"/>
    <col min="18" max="18" width="6.57421875" style="79" bestFit="1" customWidth="1"/>
    <col min="19" max="16384" width="9.140625" style="79" customWidth="1"/>
  </cols>
  <sheetData>
    <row r="1" spans="1:19" ht="12">
      <c r="A1" s="136" t="s">
        <v>338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2">
      <c r="A2" s="80" t="s">
        <v>194</v>
      </c>
      <c r="B2" s="80" t="s">
        <v>272</v>
      </c>
      <c r="C2" s="80" t="s">
        <v>339</v>
      </c>
      <c r="D2" s="80" t="s">
        <v>195</v>
      </c>
      <c r="E2" s="80" t="s">
        <v>406</v>
      </c>
      <c r="F2" s="80" t="s">
        <v>88</v>
      </c>
      <c r="G2" s="80" t="s">
        <v>89</v>
      </c>
      <c r="H2" s="80" t="s">
        <v>87</v>
      </c>
      <c r="I2" s="80" t="s">
        <v>626</v>
      </c>
      <c r="J2" s="80" t="s">
        <v>92</v>
      </c>
      <c r="K2" s="80" t="s">
        <v>611</v>
      </c>
      <c r="L2" s="80" t="s">
        <v>232</v>
      </c>
      <c r="M2" s="80" t="s">
        <v>268</v>
      </c>
      <c r="N2" s="80" t="s">
        <v>269</v>
      </c>
      <c r="O2" s="80" t="s">
        <v>270</v>
      </c>
      <c r="P2" s="80" t="s">
        <v>271</v>
      </c>
      <c r="Q2" s="80" t="s">
        <v>340</v>
      </c>
      <c r="R2" s="80" t="s">
        <v>341</v>
      </c>
      <c r="S2" s="80" t="s">
        <v>342</v>
      </c>
    </row>
    <row r="3" spans="1:19" ht="12">
      <c r="A3" s="81" t="s">
        <v>343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21" ht="12">
      <c r="A4" s="84" t="s">
        <v>278</v>
      </c>
      <c r="B4" s="85">
        <v>2002</v>
      </c>
      <c r="C4" s="85" t="s">
        <v>96</v>
      </c>
      <c r="D4" s="86"/>
      <c r="E4" s="86"/>
      <c r="F4" s="86"/>
      <c r="G4" s="86"/>
      <c r="H4" s="86"/>
      <c r="I4" s="86"/>
      <c r="J4" s="86"/>
      <c r="K4" s="86"/>
      <c r="L4" s="86">
        <f>15*5</f>
        <v>75</v>
      </c>
      <c r="M4" s="85"/>
      <c r="N4" s="85"/>
      <c r="O4" s="85"/>
      <c r="P4" s="85"/>
      <c r="Q4" s="85"/>
      <c r="R4" s="85"/>
      <c r="S4" s="87" t="s">
        <v>96</v>
      </c>
      <c r="U4" s="79">
        <v>1</v>
      </c>
    </row>
    <row r="5" spans="1:21" ht="12">
      <c r="A5" s="84" t="s">
        <v>279</v>
      </c>
      <c r="B5" s="85">
        <v>2002</v>
      </c>
      <c r="C5" s="85" t="s">
        <v>96</v>
      </c>
      <c r="D5" s="86"/>
      <c r="E5" s="86"/>
      <c r="F5" s="86"/>
      <c r="G5" s="86"/>
      <c r="H5" s="86"/>
      <c r="I5" s="86"/>
      <c r="J5" s="86"/>
      <c r="K5" s="86"/>
      <c r="L5" s="86">
        <f>30*5</f>
        <v>150</v>
      </c>
      <c r="M5" s="85"/>
      <c r="N5" s="85"/>
      <c r="O5" s="85"/>
      <c r="P5" s="85"/>
      <c r="Q5" s="85"/>
      <c r="R5" s="85"/>
      <c r="S5" s="87" t="s">
        <v>96</v>
      </c>
      <c r="U5" s="79">
        <v>1</v>
      </c>
    </row>
    <row r="6" spans="1:21" ht="12">
      <c r="A6" s="84" t="s">
        <v>277</v>
      </c>
      <c r="B6" s="85">
        <v>2002</v>
      </c>
      <c r="C6" s="85" t="s">
        <v>96</v>
      </c>
      <c r="D6" s="86"/>
      <c r="E6" s="86"/>
      <c r="F6" s="86"/>
      <c r="G6" s="86"/>
      <c r="H6" s="86"/>
      <c r="I6" s="86"/>
      <c r="J6" s="86"/>
      <c r="K6" s="86"/>
      <c r="L6" s="86">
        <v>25</v>
      </c>
      <c r="M6" s="85"/>
      <c r="N6" s="85"/>
      <c r="O6" s="85"/>
      <c r="P6" s="85"/>
      <c r="Q6" s="85"/>
      <c r="R6" s="85"/>
      <c r="S6" s="87" t="s">
        <v>96</v>
      </c>
      <c r="U6" s="79">
        <v>1</v>
      </c>
    </row>
    <row r="7" spans="1:21" ht="12">
      <c r="A7" s="84" t="s">
        <v>277</v>
      </c>
      <c r="B7" s="85">
        <v>2002</v>
      </c>
      <c r="C7" s="85" t="s">
        <v>96</v>
      </c>
      <c r="D7" s="86"/>
      <c r="E7" s="86"/>
      <c r="F7" s="86"/>
      <c r="G7" s="86"/>
      <c r="H7" s="86"/>
      <c r="I7" s="86"/>
      <c r="J7" s="86"/>
      <c r="K7" s="86"/>
      <c r="L7" s="86">
        <v>20</v>
      </c>
      <c r="M7" s="85"/>
      <c r="N7" s="85"/>
      <c r="O7" s="85"/>
      <c r="P7" s="85"/>
      <c r="Q7" s="85"/>
      <c r="R7" s="85"/>
      <c r="S7" s="87" t="s">
        <v>96</v>
      </c>
      <c r="U7" s="79">
        <v>1</v>
      </c>
    </row>
    <row r="8" spans="1:21" ht="12">
      <c r="A8" s="84" t="s">
        <v>276</v>
      </c>
      <c r="B8" s="85">
        <v>2003</v>
      </c>
      <c r="C8" s="85" t="s">
        <v>96</v>
      </c>
      <c r="D8" s="86">
        <v>20</v>
      </c>
      <c r="E8" s="86"/>
      <c r="F8" s="86">
        <v>12</v>
      </c>
      <c r="G8" s="86">
        <v>18</v>
      </c>
      <c r="H8" s="86"/>
      <c r="I8" s="86">
        <v>20</v>
      </c>
      <c r="J8" s="86"/>
      <c r="K8" s="86"/>
      <c r="L8" s="86">
        <v>100</v>
      </c>
      <c r="M8" s="85"/>
      <c r="N8" s="85"/>
      <c r="O8" s="85"/>
      <c r="P8" s="85"/>
      <c r="Q8" s="85"/>
      <c r="R8" s="85"/>
      <c r="S8" s="87" t="s">
        <v>96</v>
      </c>
      <c r="U8" s="79">
        <v>1</v>
      </c>
    </row>
    <row r="9" spans="1:19" ht="12">
      <c r="A9" s="88" t="s">
        <v>303</v>
      </c>
      <c r="B9" s="87">
        <v>2004</v>
      </c>
      <c r="C9" s="85" t="s">
        <v>96</v>
      </c>
      <c r="D9" s="86">
        <v>20</v>
      </c>
      <c r="E9" s="86"/>
      <c r="F9" s="86">
        <v>3</v>
      </c>
      <c r="G9" s="86">
        <v>8</v>
      </c>
      <c r="H9" s="86"/>
      <c r="I9" s="86">
        <v>12</v>
      </c>
      <c r="J9" s="86"/>
      <c r="K9" s="86"/>
      <c r="L9" s="86">
        <v>70</v>
      </c>
      <c r="M9" s="85"/>
      <c r="N9" s="85"/>
      <c r="O9" s="85"/>
      <c r="P9" s="85"/>
      <c r="Q9" s="85"/>
      <c r="R9" s="85"/>
      <c r="S9" s="87" t="s">
        <v>612</v>
      </c>
    </row>
    <row r="10" spans="1:19" ht="12">
      <c r="A10" s="88" t="s">
        <v>304</v>
      </c>
      <c r="B10" s="87">
        <v>2004</v>
      </c>
      <c r="C10" s="85" t="s">
        <v>96</v>
      </c>
      <c r="D10" s="86"/>
      <c r="E10" s="86"/>
      <c r="F10" s="86"/>
      <c r="G10" s="86"/>
      <c r="H10" s="86"/>
      <c r="I10" s="86"/>
      <c r="J10" s="86"/>
      <c r="K10" s="86"/>
      <c r="L10" s="86"/>
      <c r="M10" s="85"/>
      <c r="N10" s="85"/>
      <c r="O10" s="85"/>
      <c r="P10" s="85"/>
      <c r="Q10" s="85"/>
      <c r="R10" s="85"/>
      <c r="S10" s="87"/>
    </row>
    <row r="11" spans="1:21" ht="12">
      <c r="A11" s="84" t="s">
        <v>627</v>
      </c>
      <c r="B11" s="85">
        <v>2004</v>
      </c>
      <c r="C11" s="85" t="s">
        <v>96</v>
      </c>
      <c r="D11" s="86">
        <v>20</v>
      </c>
      <c r="E11" s="86"/>
      <c r="F11" s="86"/>
      <c r="G11" s="86"/>
      <c r="H11" s="86"/>
      <c r="I11" s="86"/>
      <c r="J11" s="86"/>
      <c r="K11" s="86"/>
      <c r="L11" s="86">
        <v>70</v>
      </c>
      <c r="M11" s="85"/>
      <c r="N11" s="85"/>
      <c r="O11" s="85"/>
      <c r="P11" s="85"/>
      <c r="Q11" s="85"/>
      <c r="R11" s="85"/>
      <c r="S11" s="87" t="s">
        <v>96</v>
      </c>
      <c r="U11" s="79">
        <v>1</v>
      </c>
    </row>
    <row r="12" spans="1:21" ht="12">
      <c r="A12" s="84" t="s">
        <v>628</v>
      </c>
      <c r="B12" s="85">
        <v>2004</v>
      </c>
      <c r="C12" s="85" t="s">
        <v>96</v>
      </c>
      <c r="D12" s="86">
        <v>15</v>
      </c>
      <c r="E12" s="86"/>
      <c r="F12" s="86"/>
      <c r="G12" s="86"/>
      <c r="H12" s="86"/>
      <c r="I12" s="86"/>
      <c r="J12" s="86"/>
      <c r="K12" s="86"/>
      <c r="L12" s="86">
        <v>70</v>
      </c>
      <c r="M12" s="85"/>
      <c r="N12" s="85"/>
      <c r="O12" s="85"/>
      <c r="P12" s="85"/>
      <c r="Q12" s="85"/>
      <c r="R12" s="85"/>
      <c r="S12" s="87" t="s">
        <v>96</v>
      </c>
      <c r="U12" s="79">
        <v>1</v>
      </c>
    </row>
    <row r="13" spans="1:21" ht="12">
      <c r="A13" s="84" t="s">
        <v>279</v>
      </c>
      <c r="B13" s="85">
        <v>2004</v>
      </c>
      <c r="C13" s="85" t="s">
        <v>96</v>
      </c>
      <c r="D13" s="86"/>
      <c r="E13" s="86"/>
      <c r="F13" s="86"/>
      <c r="G13" s="86"/>
      <c r="H13" s="86"/>
      <c r="I13" s="86"/>
      <c r="J13" s="86"/>
      <c r="K13" s="86"/>
      <c r="L13" s="86">
        <v>70</v>
      </c>
      <c r="M13" s="85"/>
      <c r="N13" s="85"/>
      <c r="O13" s="85"/>
      <c r="P13" s="85"/>
      <c r="Q13" s="85"/>
      <c r="R13" s="85"/>
      <c r="S13" s="87" t="s">
        <v>96</v>
      </c>
      <c r="U13" s="79">
        <v>1</v>
      </c>
    </row>
    <row r="14" spans="1:21" ht="12">
      <c r="A14" s="88" t="s">
        <v>317</v>
      </c>
      <c r="B14" s="87">
        <v>2004</v>
      </c>
      <c r="C14" s="85" t="s">
        <v>96</v>
      </c>
      <c r="D14" s="86">
        <v>10</v>
      </c>
      <c r="E14" s="86">
        <v>5</v>
      </c>
      <c r="F14" s="86"/>
      <c r="G14" s="86">
        <v>7</v>
      </c>
      <c r="H14" s="86">
        <v>3</v>
      </c>
      <c r="I14" s="86"/>
      <c r="J14" s="86"/>
      <c r="K14" s="86"/>
      <c r="L14" s="86">
        <v>55</v>
      </c>
      <c r="M14" s="85"/>
      <c r="N14" s="85"/>
      <c r="O14" s="85"/>
      <c r="P14" s="85"/>
      <c r="Q14" s="85"/>
      <c r="R14" s="85"/>
      <c r="S14" s="87" t="s">
        <v>612</v>
      </c>
      <c r="U14" s="79">
        <v>1</v>
      </c>
    </row>
    <row r="15" spans="1:19" ht="12">
      <c r="A15" s="88" t="s">
        <v>318</v>
      </c>
      <c r="B15" s="87">
        <v>2004</v>
      </c>
      <c r="C15" s="85" t="s">
        <v>96</v>
      </c>
      <c r="D15" s="86"/>
      <c r="E15" s="86"/>
      <c r="F15" s="86"/>
      <c r="G15" s="86"/>
      <c r="H15" s="86"/>
      <c r="I15" s="86"/>
      <c r="J15" s="86"/>
      <c r="K15" s="86"/>
      <c r="L15" s="86">
        <v>15</v>
      </c>
      <c r="M15" s="85"/>
      <c r="N15" s="85"/>
      <c r="O15" s="85"/>
      <c r="P15" s="85"/>
      <c r="Q15" s="85"/>
      <c r="R15" s="85"/>
      <c r="S15" s="87" t="s">
        <v>96</v>
      </c>
    </row>
    <row r="16" spans="1:21" ht="12">
      <c r="A16" s="84" t="s">
        <v>293</v>
      </c>
      <c r="B16" s="85">
        <v>2004</v>
      </c>
      <c r="C16" s="85" t="s">
        <v>96</v>
      </c>
      <c r="D16" s="86">
        <v>5</v>
      </c>
      <c r="E16" s="86"/>
      <c r="F16" s="86">
        <v>15</v>
      </c>
      <c r="G16" s="86">
        <v>5</v>
      </c>
      <c r="H16" s="86"/>
      <c r="I16" s="86"/>
      <c r="J16" s="86">
        <v>5</v>
      </c>
      <c r="K16" s="86"/>
      <c r="L16" s="86">
        <v>80</v>
      </c>
      <c r="M16" s="85"/>
      <c r="N16" s="85"/>
      <c r="O16" s="85"/>
      <c r="P16" s="85"/>
      <c r="Q16" s="85"/>
      <c r="R16" s="85"/>
      <c r="S16" s="87" t="s">
        <v>612</v>
      </c>
      <c r="U16" s="79">
        <v>1</v>
      </c>
    </row>
    <row r="17" spans="1:21" ht="12">
      <c r="A17" s="88" t="s">
        <v>310</v>
      </c>
      <c r="B17" s="87">
        <v>2005</v>
      </c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5"/>
      <c r="N17" s="85"/>
      <c r="O17" s="85"/>
      <c r="P17" s="85"/>
      <c r="Q17" s="85"/>
      <c r="R17" s="85"/>
      <c r="S17" s="87"/>
      <c r="U17" s="79">
        <v>1</v>
      </c>
    </row>
    <row r="18" spans="1:21" ht="12">
      <c r="A18" s="84" t="s">
        <v>282</v>
      </c>
      <c r="B18" s="85">
        <v>2005</v>
      </c>
      <c r="C18" s="85" t="s">
        <v>96</v>
      </c>
      <c r="D18" s="86"/>
      <c r="E18" s="86"/>
      <c r="F18" s="86"/>
      <c r="G18" s="86"/>
      <c r="H18" s="86"/>
      <c r="I18" s="86"/>
      <c r="J18" s="86"/>
      <c r="K18" s="86"/>
      <c r="L18" s="86">
        <v>100</v>
      </c>
      <c r="M18" s="85"/>
      <c r="N18" s="85"/>
      <c r="O18" s="85"/>
      <c r="P18" s="85"/>
      <c r="Q18" s="85"/>
      <c r="R18" s="85"/>
      <c r="S18" s="87"/>
      <c r="U18" s="79">
        <v>1</v>
      </c>
    </row>
    <row r="19" spans="1:19" ht="12">
      <c r="A19" s="84" t="s">
        <v>274</v>
      </c>
      <c r="B19" s="85">
        <v>2005</v>
      </c>
      <c r="C19" s="85" t="s">
        <v>96</v>
      </c>
      <c r="D19" s="86">
        <v>50</v>
      </c>
      <c r="E19" s="86"/>
      <c r="F19" s="86">
        <v>6</v>
      </c>
      <c r="G19" s="86">
        <v>24</v>
      </c>
      <c r="H19" s="86">
        <v>10</v>
      </c>
      <c r="I19" s="86"/>
      <c r="J19" s="86">
        <v>10</v>
      </c>
      <c r="K19" s="86"/>
      <c r="L19" s="86">
        <v>95</v>
      </c>
      <c r="M19" s="85"/>
      <c r="N19" s="85"/>
      <c r="O19" s="85"/>
      <c r="P19" s="85"/>
      <c r="Q19" s="85"/>
      <c r="R19" s="85"/>
      <c r="S19" s="87" t="s">
        <v>612</v>
      </c>
    </row>
    <row r="20" spans="1:21" ht="12">
      <c r="A20" s="88" t="s">
        <v>306</v>
      </c>
      <c r="B20" s="87">
        <v>2006</v>
      </c>
      <c r="C20" s="85" t="s">
        <v>96</v>
      </c>
      <c r="D20" s="86"/>
      <c r="E20" s="86"/>
      <c r="F20" s="86"/>
      <c r="G20" s="86"/>
      <c r="H20" s="86"/>
      <c r="I20" s="86"/>
      <c r="J20" s="86"/>
      <c r="K20" s="86"/>
      <c r="L20" s="86"/>
      <c r="M20" s="85"/>
      <c r="N20" s="85"/>
      <c r="O20" s="85"/>
      <c r="P20" s="85"/>
      <c r="Q20" s="85"/>
      <c r="R20" s="85"/>
      <c r="S20" s="87"/>
      <c r="U20" s="79">
        <v>1</v>
      </c>
    </row>
    <row r="21" spans="1:19" ht="12">
      <c r="A21" s="84" t="s">
        <v>280</v>
      </c>
      <c r="B21" s="85">
        <v>2006</v>
      </c>
      <c r="C21" s="85" t="s">
        <v>96</v>
      </c>
      <c r="D21" s="86"/>
      <c r="E21" s="86"/>
      <c r="F21" s="86"/>
      <c r="G21" s="86"/>
      <c r="H21" s="86"/>
      <c r="I21" s="86"/>
      <c r="J21" s="86"/>
      <c r="K21" s="86">
        <v>12</v>
      </c>
      <c r="L21" s="86">
        <v>60</v>
      </c>
      <c r="M21" s="85"/>
      <c r="N21" s="85"/>
      <c r="O21" s="85"/>
      <c r="P21" s="85"/>
      <c r="Q21" s="85"/>
      <c r="R21" s="85"/>
      <c r="S21" s="87" t="s">
        <v>96</v>
      </c>
    </row>
    <row r="22" spans="1:21" ht="12">
      <c r="A22" s="84" t="s">
        <v>275</v>
      </c>
      <c r="B22" s="85">
        <v>2006</v>
      </c>
      <c r="C22" s="85" t="s">
        <v>96</v>
      </c>
      <c r="D22" s="86">
        <v>10</v>
      </c>
      <c r="E22" s="86"/>
      <c r="F22" s="86"/>
      <c r="G22" s="86">
        <v>10</v>
      </c>
      <c r="H22" s="86">
        <v>15</v>
      </c>
      <c r="I22" s="86">
        <v>5</v>
      </c>
      <c r="J22" s="86">
        <v>10</v>
      </c>
      <c r="K22" s="86"/>
      <c r="L22" s="86">
        <v>40</v>
      </c>
      <c r="M22" s="85"/>
      <c r="N22" s="85">
        <v>1</v>
      </c>
      <c r="O22" s="85"/>
      <c r="P22" s="85"/>
      <c r="Q22" s="85"/>
      <c r="R22" s="85"/>
      <c r="S22" s="87" t="s">
        <v>612</v>
      </c>
      <c r="U22" s="79">
        <v>1</v>
      </c>
    </row>
    <row r="23" spans="1:21" ht="12">
      <c r="A23" s="84" t="s">
        <v>284</v>
      </c>
      <c r="B23" s="85">
        <v>2007</v>
      </c>
      <c r="C23" s="85" t="s">
        <v>96</v>
      </c>
      <c r="D23" s="86">
        <v>20</v>
      </c>
      <c r="E23" s="86"/>
      <c r="F23" s="86"/>
      <c r="G23" s="86"/>
      <c r="H23" s="86"/>
      <c r="I23" s="86"/>
      <c r="J23" s="86"/>
      <c r="K23" s="86"/>
      <c r="L23" s="86"/>
      <c r="M23" s="85"/>
      <c r="N23" s="85"/>
      <c r="O23" s="85"/>
      <c r="P23" s="85"/>
      <c r="Q23" s="85"/>
      <c r="R23" s="85"/>
      <c r="S23" s="87" t="s">
        <v>96</v>
      </c>
      <c r="U23" s="79">
        <v>1</v>
      </c>
    </row>
    <row r="24" spans="1:21" ht="12">
      <c r="A24" s="84" t="s">
        <v>283</v>
      </c>
      <c r="B24" s="85">
        <v>2007</v>
      </c>
      <c r="C24" s="85" t="s">
        <v>96</v>
      </c>
      <c r="D24" s="86"/>
      <c r="E24" s="86"/>
      <c r="F24" s="86"/>
      <c r="G24" s="86"/>
      <c r="H24" s="86"/>
      <c r="I24" s="86"/>
      <c r="J24" s="86"/>
      <c r="K24" s="86"/>
      <c r="L24" s="86">
        <v>70</v>
      </c>
      <c r="M24" s="85"/>
      <c r="N24" s="85"/>
      <c r="O24" s="85"/>
      <c r="P24" s="85"/>
      <c r="Q24" s="85"/>
      <c r="R24" s="85"/>
      <c r="S24" s="87" t="s">
        <v>96</v>
      </c>
      <c r="U24" s="79">
        <v>1</v>
      </c>
    </row>
    <row r="25" spans="1:21" ht="12">
      <c r="A25" s="84" t="s">
        <v>287</v>
      </c>
      <c r="B25" s="85">
        <v>2007</v>
      </c>
      <c r="C25" s="85" t="s">
        <v>96</v>
      </c>
      <c r="D25" s="86"/>
      <c r="E25" s="86"/>
      <c r="F25" s="86"/>
      <c r="G25" s="86"/>
      <c r="H25" s="86"/>
      <c r="I25" s="86"/>
      <c r="J25" s="86"/>
      <c r="K25" s="86"/>
      <c r="L25" s="86">
        <v>70</v>
      </c>
      <c r="M25" s="85"/>
      <c r="N25" s="85"/>
      <c r="O25" s="85"/>
      <c r="P25" s="85"/>
      <c r="Q25" s="85"/>
      <c r="R25" s="85"/>
      <c r="S25" s="87" t="s">
        <v>96</v>
      </c>
      <c r="U25" s="79">
        <v>1</v>
      </c>
    </row>
    <row r="26" spans="1:21" ht="12">
      <c r="A26" s="84" t="s">
        <v>288</v>
      </c>
      <c r="B26" s="85">
        <v>2007</v>
      </c>
      <c r="C26" s="85" t="s">
        <v>96</v>
      </c>
      <c r="D26" s="86"/>
      <c r="E26" s="86"/>
      <c r="F26" s="86"/>
      <c r="G26" s="86"/>
      <c r="H26" s="86"/>
      <c r="I26" s="86"/>
      <c r="J26" s="86"/>
      <c r="K26" s="86"/>
      <c r="L26" s="86">
        <v>25</v>
      </c>
      <c r="M26" s="85"/>
      <c r="N26" s="85"/>
      <c r="O26" s="85"/>
      <c r="P26" s="85"/>
      <c r="Q26" s="85"/>
      <c r="R26" s="85"/>
      <c r="S26" s="87" t="s">
        <v>96</v>
      </c>
      <c r="U26" s="79">
        <v>1</v>
      </c>
    </row>
    <row r="27" spans="1:21" ht="12">
      <c r="A27" s="84" t="s">
        <v>291</v>
      </c>
      <c r="B27" s="85">
        <v>2007</v>
      </c>
      <c r="C27" s="85" t="s">
        <v>96</v>
      </c>
      <c r="D27" s="86"/>
      <c r="E27" s="86"/>
      <c r="F27" s="86"/>
      <c r="G27" s="86"/>
      <c r="H27" s="86"/>
      <c r="I27" s="86"/>
      <c r="J27" s="86"/>
      <c r="K27" s="86"/>
      <c r="L27" s="86">
        <f>20*4</f>
        <v>80</v>
      </c>
      <c r="M27" s="85"/>
      <c r="N27" s="85"/>
      <c r="O27" s="85"/>
      <c r="P27" s="85"/>
      <c r="Q27" s="85"/>
      <c r="R27" s="85"/>
      <c r="S27" s="87" t="s">
        <v>96</v>
      </c>
      <c r="U27" s="79">
        <v>1</v>
      </c>
    </row>
    <row r="28" spans="1:21" ht="12">
      <c r="A28" s="84" t="s">
        <v>344</v>
      </c>
      <c r="B28" s="85">
        <v>2007</v>
      </c>
      <c r="C28" s="85" t="s">
        <v>96</v>
      </c>
      <c r="D28" s="86"/>
      <c r="E28" s="86"/>
      <c r="F28" s="86"/>
      <c r="G28" s="86"/>
      <c r="H28" s="86"/>
      <c r="I28" s="86"/>
      <c r="J28" s="86"/>
      <c r="K28" s="86"/>
      <c r="L28" s="86">
        <f>25*5</f>
        <v>125</v>
      </c>
      <c r="M28" s="85"/>
      <c r="N28" s="85"/>
      <c r="O28" s="85"/>
      <c r="P28" s="85">
        <v>1</v>
      </c>
      <c r="Q28" s="85"/>
      <c r="R28" s="85"/>
      <c r="S28" s="87" t="s">
        <v>96</v>
      </c>
      <c r="U28" s="79">
        <v>1</v>
      </c>
    </row>
    <row r="29" spans="1:21" ht="12">
      <c r="A29" s="84" t="s">
        <v>274</v>
      </c>
      <c r="B29" s="85">
        <v>2007</v>
      </c>
      <c r="C29" s="85" t="s">
        <v>96</v>
      </c>
      <c r="D29" s="86"/>
      <c r="E29" s="86"/>
      <c r="F29" s="86"/>
      <c r="G29" s="86"/>
      <c r="H29" s="86"/>
      <c r="I29" s="86"/>
      <c r="J29" s="86">
        <v>10</v>
      </c>
      <c r="K29" s="86"/>
      <c r="L29" s="86">
        <v>80</v>
      </c>
      <c r="M29" s="85"/>
      <c r="N29" s="85"/>
      <c r="O29" s="85"/>
      <c r="P29" s="85"/>
      <c r="Q29" s="85"/>
      <c r="R29" s="85"/>
      <c r="S29" s="87" t="s">
        <v>612</v>
      </c>
      <c r="U29" s="79">
        <v>1</v>
      </c>
    </row>
    <row r="30" spans="1:21" ht="12">
      <c r="A30" s="84" t="s">
        <v>281</v>
      </c>
      <c r="B30" s="85">
        <v>2007</v>
      </c>
      <c r="C30" s="85" t="s">
        <v>96</v>
      </c>
      <c r="D30" s="86"/>
      <c r="E30" s="86"/>
      <c r="F30" s="86"/>
      <c r="G30" s="86">
        <v>10</v>
      </c>
      <c r="H30" s="86"/>
      <c r="I30" s="86"/>
      <c r="J30" s="86"/>
      <c r="K30" s="86"/>
      <c r="L30" s="86">
        <v>60</v>
      </c>
      <c r="M30" s="85"/>
      <c r="N30" s="85"/>
      <c r="O30" s="85"/>
      <c r="P30" s="85">
        <v>1</v>
      </c>
      <c r="Q30" s="85"/>
      <c r="R30" s="85"/>
      <c r="S30" s="87" t="s">
        <v>96</v>
      </c>
      <c r="U30" s="79">
        <v>1</v>
      </c>
    </row>
    <row r="31" spans="1:21" ht="12">
      <c r="A31" s="84" t="s">
        <v>285</v>
      </c>
      <c r="B31" s="85">
        <v>2007</v>
      </c>
      <c r="C31" s="85" t="s">
        <v>96</v>
      </c>
      <c r="D31" s="86"/>
      <c r="E31" s="86"/>
      <c r="F31" s="86"/>
      <c r="G31" s="86"/>
      <c r="H31" s="86"/>
      <c r="I31" s="86"/>
      <c r="J31" s="86"/>
      <c r="K31" s="86"/>
      <c r="L31" s="86">
        <f>50*5</f>
        <v>250</v>
      </c>
      <c r="M31" s="85"/>
      <c r="N31" s="85"/>
      <c r="O31" s="85"/>
      <c r="P31" s="85"/>
      <c r="Q31" s="85"/>
      <c r="R31" s="85"/>
      <c r="S31" s="87" t="s">
        <v>96</v>
      </c>
      <c r="U31" s="79">
        <v>1</v>
      </c>
    </row>
    <row r="32" spans="1:19" ht="12">
      <c r="A32" s="84" t="s">
        <v>345</v>
      </c>
      <c r="B32" s="85">
        <v>2008</v>
      </c>
      <c r="C32" s="85" t="s">
        <v>96</v>
      </c>
      <c r="D32" s="86"/>
      <c r="E32" s="86"/>
      <c r="F32" s="86"/>
      <c r="G32" s="86"/>
      <c r="H32" s="86"/>
      <c r="I32" s="86"/>
      <c r="J32" s="86"/>
      <c r="K32" s="86"/>
      <c r="L32" s="86">
        <v>300</v>
      </c>
      <c r="M32" s="85"/>
      <c r="N32" s="85"/>
      <c r="O32" s="85"/>
      <c r="P32" s="85"/>
      <c r="Q32" s="85"/>
      <c r="R32" s="85"/>
      <c r="S32" s="87" t="s">
        <v>96</v>
      </c>
    </row>
    <row r="33" spans="1:19" ht="12">
      <c r="A33" s="88" t="s">
        <v>329</v>
      </c>
      <c r="B33" s="87">
        <v>2008</v>
      </c>
      <c r="C33" s="85" t="s">
        <v>96</v>
      </c>
      <c r="D33" s="86"/>
      <c r="E33" s="86"/>
      <c r="F33" s="86"/>
      <c r="G33" s="86"/>
      <c r="H33" s="86"/>
      <c r="I33" s="86"/>
      <c r="J33" s="86"/>
      <c r="K33" s="86"/>
      <c r="L33" s="86">
        <v>70</v>
      </c>
      <c r="M33" s="85"/>
      <c r="N33" s="85"/>
      <c r="O33" s="85"/>
      <c r="P33" s="85"/>
      <c r="Q33" s="85"/>
      <c r="R33" s="85"/>
      <c r="S33" s="87" t="s">
        <v>96</v>
      </c>
    </row>
    <row r="34" spans="1:19" ht="12">
      <c r="A34" s="88" t="s">
        <v>334</v>
      </c>
      <c r="B34" s="87">
        <v>2008</v>
      </c>
      <c r="C34" s="85" t="s">
        <v>96</v>
      </c>
      <c r="D34" s="86"/>
      <c r="E34" s="86"/>
      <c r="F34" s="86"/>
      <c r="G34" s="86"/>
      <c r="H34" s="86"/>
      <c r="I34" s="86"/>
      <c r="J34" s="86"/>
      <c r="K34" s="86"/>
      <c r="L34" s="86">
        <v>70</v>
      </c>
      <c r="M34" s="85"/>
      <c r="N34" s="85"/>
      <c r="O34" s="85"/>
      <c r="P34" s="85"/>
      <c r="Q34" s="85"/>
      <c r="R34" s="85"/>
      <c r="S34" s="87" t="s">
        <v>96</v>
      </c>
    </row>
    <row r="35" spans="1:19" ht="12">
      <c r="A35" s="88" t="s">
        <v>328</v>
      </c>
      <c r="B35" s="87">
        <v>2008</v>
      </c>
      <c r="C35" s="85" t="s">
        <v>96</v>
      </c>
      <c r="D35" s="86"/>
      <c r="E35" s="86"/>
      <c r="F35" s="86">
        <v>6</v>
      </c>
      <c r="G35" s="86">
        <v>16</v>
      </c>
      <c r="H35" s="86"/>
      <c r="I35" s="86">
        <v>2</v>
      </c>
      <c r="J35" s="86">
        <v>9</v>
      </c>
      <c r="K35" s="86"/>
      <c r="L35" s="86">
        <v>50</v>
      </c>
      <c r="M35" s="85"/>
      <c r="N35" s="85"/>
      <c r="O35" s="85"/>
      <c r="P35" s="85"/>
      <c r="Q35" s="85"/>
      <c r="R35" s="85"/>
      <c r="S35" s="87" t="s">
        <v>96</v>
      </c>
    </row>
    <row r="36" spans="1:19" ht="12">
      <c r="A36" s="88" t="s">
        <v>294</v>
      </c>
      <c r="B36" s="87">
        <v>2008</v>
      </c>
      <c r="C36" s="85" t="s">
        <v>96</v>
      </c>
      <c r="D36" s="86"/>
      <c r="E36" s="86"/>
      <c r="F36" s="86"/>
      <c r="G36" s="86">
        <v>5</v>
      </c>
      <c r="H36" s="86"/>
      <c r="I36" s="86"/>
      <c r="J36" s="86"/>
      <c r="K36" s="86"/>
      <c r="L36" s="86">
        <v>30</v>
      </c>
      <c r="M36" s="85"/>
      <c r="N36" s="85"/>
      <c r="O36" s="85"/>
      <c r="P36" s="85"/>
      <c r="Q36" s="85"/>
      <c r="R36" s="85"/>
      <c r="S36" s="87" t="s">
        <v>96</v>
      </c>
    </row>
    <row r="37" spans="1:19" ht="12">
      <c r="A37" s="88" t="s">
        <v>326</v>
      </c>
      <c r="B37" s="87">
        <v>2008</v>
      </c>
      <c r="C37" s="85" t="s">
        <v>96</v>
      </c>
      <c r="D37" s="86"/>
      <c r="E37" s="86"/>
      <c r="F37" s="86"/>
      <c r="G37" s="86"/>
      <c r="H37" s="86"/>
      <c r="I37" s="86"/>
      <c r="J37" s="86"/>
      <c r="K37" s="86"/>
      <c r="L37" s="86">
        <v>70</v>
      </c>
      <c r="M37" s="85"/>
      <c r="N37" s="85"/>
      <c r="O37" s="85"/>
      <c r="P37" s="85"/>
      <c r="Q37" s="85"/>
      <c r="R37" s="85"/>
      <c r="S37" s="87" t="s">
        <v>96</v>
      </c>
    </row>
    <row r="38" spans="1:19" ht="12">
      <c r="A38" s="88" t="s">
        <v>315</v>
      </c>
      <c r="B38" s="87">
        <v>2008</v>
      </c>
      <c r="C38" s="85" t="s">
        <v>96</v>
      </c>
      <c r="D38" s="86">
        <v>13</v>
      </c>
      <c r="E38" s="86"/>
      <c r="F38" s="86"/>
      <c r="G38" s="86">
        <v>12</v>
      </c>
      <c r="H38" s="86"/>
      <c r="I38" s="86">
        <v>12</v>
      </c>
      <c r="J38" s="86"/>
      <c r="K38" s="86"/>
      <c r="L38" s="86">
        <v>83</v>
      </c>
      <c r="M38" s="85"/>
      <c r="N38" s="85"/>
      <c r="O38" s="85"/>
      <c r="P38" s="85"/>
      <c r="Q38" s="85"/>
      <c r="R38" s="85"/>
      <c r="S38" s="87" t="s">
        <v>96</v>
      </c>
    </row>
    <row r="39" spans="1:19" ht="12">
      <c r="A39" s="88" t="s">
        <v>314</v>
      </c>
      <c r="B39" s="87">
        <v>2008</v>
      </c>
      <c r="C39" s="85" t="s">
        <v>96</v>
      </c>
      <c r="D39" s="86"/>
      <c r="E39" s="86"/>
      <c r="F39" s="86"/>
      <c r="G39" s="86"/>
      <c r="H39" s="86"/>
      <c r="I39" s="86"/>
      <c r="J39" s="86"/>
      <c r="K39" s="86"/>
      <c r="L39" s="86">
        <v>70</v>
      </c>
      <c r="M39" s="85"/>
      <c r="N39" s="85"/>
      <c r="O39" s="85"/>
      <c r="P39" s="85"/>
      <c r="Q39" s="85"/>
      <c r="R39" s="85"/>
      <c r="S39" s="87" t="s">
        <v>96</v>
      </c>
    </row>
    <row r="40" spans="1:19" ht="12">
      <c r="A40" s="88" t="s">
        <v>316</v>
      </c>
      <c r="B40" s="87">
        <v>2008</v>
      </c>
      <c r="C40" s="85" t="s">
        <v>96</v>
      </c>
      <c r="D40" s="86"/>
      <c r="E40" s="86"/>
      <c r="F40" s="86"/>
      <c r="G40" s="86"/>
      <c r="H40" s="86"/>
      <c r="I40" s="86"/>
      <c r="J40" s="86"/>
      <c r="K40" s="86"/>
      <c r="L40" s="86">
        <v>70</v>
      </c>
      <c r="M40" s="85"/>
      <c r="N40" s="85"/>
      <c r="O40" s="85"/>
      <c r="P40" s="85"/>
      <c r="Q40" s="85"/>
      <c r="R40" s="85"/>
      <c r="S40" s="87" t="s">
        <v>96</v>
      </c>
    </row>
    <row r="41" spans="1:19" ht="12">
      <c r="A41" s="84" t="s">
        <v>292</v>
      </c>
      <c r="B41" s="85">
        <v>2008</v>
      </c>
      <c r="C41" s="85" t="s">
        <v>96</v>
      </c>
      <c r="D41" s="86"/>
      <c r="E41" s="86"/>
      <c r="F41" s="86"/>
      <c r="G41" s="86"/>
      <c r="H41" s="86"/>
      <c r="I41" s="86"/>
      <c r="J41" s="86"/>
      <c r="K41" s="86"/>
      <c r="L41" s="86">
        <v>70</v>
      </c>
      <c r="M41" s="85"/>
      <c r="N41" s="85"/>
      <c r="O41" s="85"/>
      <c r="P41" s="85"/>
      <c r="Q41" s="85"/>
      <c r="R41" s="85"/>
      <c r="S41" s="87" t="s">
        <v>96</v>
      </c>
    </row>
    <row r="42" spans="1:19" ht="12">
      <c r="A42" s="88" t="s">
        <v>331</v>
      </c>
      <c r="B42" s="87">
        <v>2008</v>
      </c>
      <c r="C42" s="85" t="s">
        <v>96</v>
      </c>
      <c r="D42" s="86"/>
      <c r="E42" s="86"/>
      <c r="F42" s="86"/>
      <c r="G42" s="86">
        <v>5</v>
      </c>
      <c r="H42" s="86"/>
      <c r="I42" s="86"/>
      <c r="J42" s="86"/>
      <c r="K42" s="86"/>
      <c r="L42" s="86">
        <v>35</v>
      </c>
      <c r="M42" s="85"/>
      <c r="N42" s="85"/>
      <c r="O42" s="85"/>
      <c r="P42" s="85"/>
      <c r="Q42" s="85"/>
      <c r="R42" s="85"/>
      <c r="S42" s="87" t="s">
        <v>96</v>
      </c>
    </row>
    <row r="43" spans="1:19" ht="12">
      <c r="A43" s="88" t="s">
        <v>324</v>
      </c>
      <c r="B43" s="87">
        <v>2008</v>
      </c>
      <c r="C43" s="85" t="s">
        <v>96</v>
      </c>
      <c r="D43" s="86"/>
      <c r="E43" s="86"/>
      <c r="F43" s="86"/>
      <c r="G43" s="86"/>
      <c r="H43" s="86"/>
      <c r="I43" s="86"/>
      <c r="J43" s="86"/>
      <c r="K43" s="86"/>
      <c r="L43" s="86">
        <v>53</v>
      </c>
      <c r="M43" s="85"/>
      <c r="N43" s="85"/>
      <c r="O43" s="85"/>
      <c r="P43" s="85"/>
      <c r="Q43" s="85"/>
      <c r="R43" s="85"/>
      <c r="S43" s="87" t="s">
        <v>96</v>
      </c>
    </row>
    <row r="44" spans="1:19" ht="12">
      <c r="A44" s="88" t="s">
        <v>325</v>
      </c>
      <c r="B44" s="87">
        <v>2008</v>
      </c>
      <c r="C44" s="85" t="s">
        <v>96</v>
      </c>
      <c r="D44" s="86"/>
      <c r="E44" s="86"/>
      <c r="F44" s="86">
        <v>6</v>
      </c>
      <c r="G44" s="86">
        <v>5</v>
      </c>
      <c r="H44" s="86"/>
      <c r="I44" s="86"/>
      <c r="J44" s="86">
        <v>4</v>
      </c>
      <c r="K44" s="86">
        <v>8</v>
      </c>
      <c r="L44" s="86">
        <v>32</v>
      </c>
      <c r="M44" s="85"/>
      <c r="N44" s="85"/>
      <c r="O44" s="85"/>
      <c r="P44" s="85"/>
      <c r="Q44" s="85"/>
      <c r="R44" s="85"/>
      <c r="S44" s="87" t="s">
        <v>612</v>
      </c>
    </row>
    <row r="45" spans="1:19" ht="12">
      <c r="A45" s="84" t="s">
        <v>286</v>
      </c>
      <c r="B45" s="85">
        <v>2008</v>
      </c>
      <c r="C45" s="85" t="s">
        <v>96</v>
      </c>
      <c r="D45" s="86"/>
      <c r="E45" s="86"/>
      <c r="F45" s="86"/>
      <c r="G45" s="86"/>
      <c r="H45" s="86"/>
      <c r="I45" s="86"/>
      <c r="J45" s="86"/>
      <c r="K45" s="86"/>
      <c r="L45" s="86">
        <v>70</v>
      </c>
      <c r="M45" s="85"/>
      <c r="N45" s="85"/>
      <c r="O45" s="85"/>
      <c r="P45" s="85"/>
      <c r="Q45" s="85"/>
      <c r="R45" s="85"/>
      <c r="S45" s="87" t="s">
        <v>96</v>
      </c>
    </row>
    <row r="46" spans="1:19" ht="12">
      <c r="A46" s="84" t="s">
        <v>289</v>
      </c>
      <c r="B46" s="85">
        <v>2008</v>
      </c>
      <c r="C46" s="85" t="s">
        <v>96</v>
      </c>
      <c r="D46" s="86"/>
      <c r="E46" s="86"/>
      <c r="F46" s="86"/>
      <c r="G46" s="86"/>
      <c r="H46" s="86"/>
      <c r="I46" s="86"/>
      <c r="J46" s="86">
        <v>4</v>
      </c>
      <c r="K46" s="86"/>
      <c r="L46" s="86">
        <v>40</v>
      </c>
      <c r="M46" s="85"/>
      <c r="N46" s="85"/>
      <c r="O46" s="85"/>
      <c r="P46" s="85"/>
      <c r="Q46" s="85"/>
      <c r="R46" s="85"/>
      <c r="S46" s="87" t="s">
        <v>96</v>
      </c>
    </row>
    <row r="47" spans="1:19" ht="12">
      <c r="A47" s="88" t="s">
        <v>333</v>
      </c>
      <c r="B47" s="87">
        <v>2008</v>
      </c>
      <c r="C47" s="85" t="s">
        <v>96</v>
      </c>
      <c r="D47" s="86"/>
      <c r="E47" s="86"/>
      <c r="F47" s="86"/>
      <c r="G47" s="86"/>
      <c r="H47" s="86"/>
      <c r="I47" s="86"/>
      <c r="J47" s="86"/>
      <c r="K47" s="86"/>
      <c r="L47" s="86">
        <v>70</v>
      </c>
      <c r="M47" s="85"/>
      <c r="N47" s="85"/>
      <c r="O47" s="85"/>
      <c r="P47" s="85"/>
      <c r="Q47" s="85"/>
      <c r="R47" s="85"/>
      <c r="S47" s="87" t="s">
        <v>96</v>
      </c>
    </row>
    <row r="48" spans="1:19" ht="12">
      <c r="A48" s="88" t="s">
        <v>294</v>
      </c>
      <c r="B48" s="87">
        <v>2008</v>
      </c>
      <c r="C48" s="85" t="s">
        <v>96</v>
      </c>
      <c r="D48" s="86"/>
      <c r="E48" s="86"/>
      <c r="F48" s="86"/>
      <c r="G48" s="86"/>
      <c r="H48" s="86"/>
      <c r="I48" s="86"/>
      <c r="J48" s="86">
        <v>10</v>
      </c>
      <c r="K48" s="86"/>
      <c r="L48" s="86">
        <v>60</v>
      </c>
      <c r="M48" s="85"/>
      <c r="N48" s="85"/>
      <c r="O48" s="85"/>
      <c r="P48" s="85"/>
      <c r="Q48" s="85"/>
      <c r="R48" s="85"/>
      <c r="S48" s="87" t="s">
        <v>96</v>
      </c>
    </row>
    <row r="49" spans="1:19" ht="12">
      <c r="A49" s="88" t="s">
        <v>629</v>
      </c>
      <c r="B49" s="87">
        <v>2009</v>
      </c>
      <c r="C49" s="85" t="s">
        <v>96</v>
      </c>
      <c r="D49" s="86"/>
      <c r="E49" s="86"/>
      <c r="F49" s="86"/>
      <c r="G49" s="86">
        <v>4</v>
      </c>
      <c r="H49" s="86"/>
      <c r="I49" s="86"/>
      <c r="J49" s="86">
        <v>2</v>
      </c>
      <c r="K49" s="86"/>
      <c r="L49" s="86">
        <v>38</v>
      </c>
      <c r="M49" s="85"/>
      <c r="N49" s="85"/>
      <c r="O49" s="85"/>
      <c r="P49" s="85"/>
      <c r="Q49" s="85"/>
      <c r="R49" s="85"/>
      <c r="S49" s="87" t="s">
        <v>96</v>
      </c>
    </row>
    <row r="50" spans="1:19" ht="12">
      <c r="A50" s="88" t="s">
        <v>630</v>
      </c>
      <c r="B50" s="87">
        <v>2004</v>
      </c>
      <c r="C50" s="85" t="s">
        <v>96</v>
      </c>
      <c r="D50" s="86">
        <v>16</v>
      </c>
      <c r="E50" s="86"/>
      <c r="F50" s="86"/>
      <c r="G50" s="86">
        <v>7</v>
      </c>
      <c r="H50" s="86"/>
      <c r="I50" s="86"/>
      <c r="J50" s="86"/>
      <c r="K50" s="86"/>
      <c r="L50" s="86">
        <v>64</v>
      </c>
      <c r="M50" s="85"/>
      <c r="N50" s="85"/>
      <c r="O50" s="85"/>
      <c r="P50" s="85"/>
      <c r="Q50" s="85"/>
      <c r="R50" s="85"/>
      <c r="S50" s="87" t="s">
        <v>96</v>
      </c>
    </row>
    <row r="51" spans="1:19" ht="12">
      <c r="A51" s="88" t="s">
        <v>327</v>
      </c>
      <c r="B51" s="87">
        <v>2008</v>
      </c>
      <c r="C51" s="85" t="s">
        <v>96</v>
      </c>
      <c r="D51" s="86"/>
      <c r="E51" s="86"/>
      <c r="F51" s="86"/>
      <c r="G51" s="86"/>
      <c r="H51" s="86"/>
      <c r="I51" s="86"/>
      <c r="J51" s="86"/>
      <c r="K51" s="86"/>
      <c r="L51" s="86">
        <v>56</v>
      </c>
      <c r="M51" s="85"/>
      <c r="N51" s="85"/>
      <c r="O51" s="85"/>
      <c r="P51" s="85"/>
      <c r="Q51" s="85"/>
      <c r="R51" s="85"/>
      <c r="S51" s="87" t="s">
        <v>96</v>
      </c>
    </row>
    <row r="52" spans="1:19" ht="12">
      <c r="A52" s="84" t="s">
        <v>290</v>
      </c>
      <c r="B52" s="85">
        <v>2008</v>
      </c>
      <c r="C52" s="85" t="s">
        <v>96</v>
      </c>
      <c r="D52" s="86"/>
      <c r="E52" s="86"/>
      <c r="F52" s="86"/>
      <c r="G52" s="86"/>
      <c r="H52" s="86"/>
      <c r="I52" s="86"/>
      <c r="J52" s="86"/>
      <c r="K52" s="86"/>
      <c r="L52" s="86">
        <v>60</v>
      </c>
      <c r="M52" s="85"/>
      <c r="N52" s="85"/>
      <c r="O52" s="85"/>
      <c r="P52" s="85"/>
      <c r="Q52" s="85"/>
      <c r="R52" s="85"/>
      <c r="S52" s="87"/>
    </row>
    <row r="53" spans="1:19" ht="12">
      <c r="A53" s="88" t="s">
        <v>330</v>
      </c>
      <c r="B53" s="87">
        <v>2008</v>
      </c>
      <c r="C53" s="85" t="s">
        <v>96</v>
      </c>
      <c r="D53" s="86"/>
      <c r="E53" s="86"/>
      <c r="F53" s="86"/>
      <c r="G53" s="86">
        <v>2</v>
      </c>
      <c r="H53" s="86"/>
      <c r="I53" s="86"/>
      <c r="J53" s="86"/>
      <c r="K53" s="86"/>
      <c r="L53" s="86">
        <v>57</v>
      </c>
      <c r="M53" s="85"/>
      <c r="N53" s="85"/>
      <c r="O53" s="85"/>
      <c r="P53" s="85"/>
      <c r="Q53" s="85"/>
      <c r="R53" s="85"/>
      <c r="S53" s="87" t="s">
        <v>96</v>
      </c>
    </row>
    <row r="54" spans="1:19" ht="12">
      <c r="A54" s="88" t="s">
        <v>320</v>
      </c>
      <c r="B54" s="87">
        <v>2008</v>
      </c>
      <c r="C54" s="85" t="s">
        <v>96</v>
      </c>
      <c r="D54" s="86"/>
      <c r="E54" s="86"/>
      <c r="F54" s="86"/>
      <c r="G54" s="86"/>
      <c r="H54" s="86"/>
      <c r="I54" s="86"/>
      <c r="J54" s="86"/>
      <c r="K54" s="86"/>
      <c r="L54" s="86">
        <v>70</v>
      </c>
      <c r="M54" s="85"/>
      <c r="N54" s="85"/>
      <c r="O54" s="85"/>
      <c r="P54" s="85"/>
      <c r="Q54" s="85"/>
      <c r="R54" s="85"/>
      <c r="S54" s="87" t="s">
        <v>96</v>
      </c>
    </row>
    <row r="55" spans="1:19" ht="12">
      <c r="A55" s="88" t="s">
        <v>332</v>
      </c>
      <c r="B55" s="87">
        <v>2008</v>
      </c>
      <c r="C55" s="85" t="s">
        <v>96</v>
      </c>
      <c r="D55" s="86"/>
      <c r="E55" s="86"/>
      <c r="F55" s="86"/>
      <c r="G55" s="86"/>
      <c r="H55" s="86"/>
      <c r="I55" s="86"/>
      <c r="J55" s="86"/>
      <c r="K55" s="86"/>
      <c r="L55" s="86">
        <v>55</v>
      </c>
      <c r="M55" s="85"/>
      <c r="N55" s="85"/>
      <c r="O55" s="85"/>
      <c r="P55" s="85"/>
      <c r="Q55" s="85"/>
      <c r="R55" s="85"/>
      <c r="S55" s="87" t="s">
        <v>96</v>
      </c>
    </row>
    <row r="56" spans="1:19" ht="12">
      <c r="A56" s="84" t="s">
        <v>273</v>
      </c>
      <c r="B56" s="85">
        <v>2009</v>
      </c>
      <c r="C56" s="85" t="s">
        <v>96</v>
      </c>
      <c r="D56" s="86"/>
      <c r="E56" s="86"/>
      <c r="F56" s="86"/>
      <c r="G56" s="86"/>
      <c r="H56" s="86"/>
      <c r="I56" s="86"/>
      <c r="J56" s="86"/>
      <c r="K56" s="86"/>
      <c r="L56" s="86">
        <v>30</v>
      </c>
      <c r="M56" s="85"/>
      <c r="N56" s="85"/>
      <c r="O56" s="85"/>
      <c r="P56" s="85"/>
      <c r="Q56" s="85"/>
      <c r="R56" s="85"/>
      <c r="S56" s="87" t="s">
        <v>96</v>
      </c>
    </row>
    <row r="57" spans="1:19" ht="12">
      <c r="A57" s="88" t="s">
        <v>273</v>
      </c>
      <c r="B57" s="87">
        <v>2009</v>
      </c>
      <c r="C57" s="85" t="s">
        <v>96</v>
      </c>
      <c r="D57" s="86"/>
      <c r="E57" s="86"/>
      <c r="F57" s="86"/>
      <c r="G57" s="86"/>
      <c r="H57" s="86"/>
      <c r="I57" s="86"/>
      <c r="J57" s="86"/>
      <c r="K57" s="86"/>
      <c r="L57" s="86"/>
      <c r="M57" s="85"/>
      <c r="N57" s="85"/>
      <c r="O57" s="85"/>
      <c r="P57" s="85"/>
      <c r="Q57" s="85"/>
      <c r="R57" s="85"/>
      <c r="S57" s="87"/>
    </row>
    <row r="58" spans="1:19" ht="12">
      <c r="A58" s="88" t="s">
        <v>307</v>
      </c>
      <c r="B58" s="87">
        <v>2009</v>
      </c>
      <c r="C58" s="85" t="s">
        <v>96</v>
      </c>
      <c r="D58" s="86"/>
      <c r="E58" s="86"/>
      <c r="F58" s="86"/>
      <c r="G58" s="86"/>
      <c r="H58" s="86"/>
      <c r="I58" s="86"/>
      <c r="J58" s="86"/>
      <c r="K58" s="86"/>
      <c r="L58" s="86">
        <v>70</v>
      </c>
      <c r="M58" s="85"/>
      <c r="N58" s="85"/>
      <c r="O58" s="85"/>
      <c r="P58" s="85"/>
      <c r="Q58" s="85"/>
      <c r="R58" s="85"/>
      <c r="S58" s="87" t="s">
        <v>96</v>
      </c>
    </row>
    <row r="59" spans="1:19" ht="12">
      <c r="A59" s="88" t="s">
        <v>309</v>
      </c>
      <c r="B59" s="87">
        <v>2009</v>
      </c>
      <c r="C59" s="85" t="s">
        <v>96</v>
      </c>
      <c r="D59" s="86"/>
      <c r="E59" s="86"/>
      <c r="F59" s="86"/>
      <c r="G59" s="86"/>
      <c r="H59" s="86"/>
      <c r="I59" s="86"/>
      <c r="J59" s="86"/>
      <c r="K59" s="86"/>
      <c r="L59" s="86">
        <v>112</v>
      </c>
      <c r="M59" s="85"/>
      <c r="N59" s="85"/>
      <c r="O59" s="85"/>
      <c r="P59" s="85"/>
      <c r="Q59" s="85"/>
      <c r="R59" s="85"/>
      <c r="S59" s="87" t="s">
        <v>96</v>
      </c>
    </row>
    <row r="60" spans="1:19" ht="12">
      <c r="A60" s="88" t="s">
        <v>296</v>
      </c>
      <c r="B60" s="87">
        <v>2009</v>
      </c>
      <c r="C60" s="85"/>
      <c r="D60" s="86"/>
      <c r="E60" s="86"/>
      <c r="F60" s="86"/>
      <c r="G60" s="86"/>
      <c r="H60" s="86"/>
      <c r="I60" s="86"/>
      <c r="J60" s="86"/>
      <c r="K60" s="86"/>
      <c r="L60" s="86"/>
      <c r="M60" s="85"/>
      <c r="N60" s="85"/>
      <c r="O60" s="85"/>
      <c r="P60" s="85"/>
      <c r="Q60" s="85"/>
      <c r="R60" s="85"/>
      <c r="S60" s="87"/>
    </row>
    <row r="61" spans="1:19" ht="12">
      <c r="A61" s="88" t="s">
        <v>321</v>
      </c>
      <c r="B61" s="87">
        <v>2009</v>
      </c>
      <c r="C61" s="85" t="s">
        <v>96</v>
      </c>
      <c r="D61" s="86"/>
      <c r="E61" s="86"/>
      <c r="F61" s="86"/>
      <c r="G61" s="86"/>
      <c r="H61" s="86"/>
      <c r="I61" s="86"/>
      <c r="J61" s="86"/>
      <c r="K61" s="86"/>
      <c r="L61" s="86">
        <v>80</v>
      </c>
      <c r="M61" s="85"/>
      <c r="N61" s="85"/>
      <c r="O61" s="85"/>
      <c r="P61" s="85"/>
      <c r="Q61" s="85"/>
      <c r="R61" s="85"/>
      <c r="S61" s="87" t="s">
        <v>96</v>
      </c>
    </row>
    <row r="62" spans="1:19" ht="12">
      <c r="A62" s="88" t="s">
        <v>391</v>
      </c>
      <c r="B62" s="87">
        <v>2009</v>
      </c>
      <c r="C62" s="85" t="s">
        <v>96</v>
      </c>
      <c r="D62" s="86"/>
      <c r="E62" s="86"/>
      <c r="F62" s="86"/>
      <c r="G62" s="86">
        <v>25</v>
      </c>
      <c r="H62" s="86"/>
      <c r="I62" s="86"/>
      <c r="J62" s="86">
        <v>10</v>
      </c>
      <c r="K62" s="86"/>
      <c r="L62" s="86">
        <v>100</v>
      </c>
      <c r="M62" s="85"/>
      <c r="N62" s="85"/>
      <c r="O62" s="85"/>
      <c r="P62" s="85"/>
      <c r="Q62" s="85"/>
      <c r="R62" s="85"/>
      <c r="S62" s="87" t="s">
        <v>612</v>
      </c>
    </row>
    <row r="63" spans="1:19" ht="12">
      <c r="A63" s="88" t="s">
        <v>322</v>
      </c>
      <c r="B63" s="87">
        <v>2009</v>
      </c>
      <c r="C63" s="85" t="s">
        <v>96</v>
      </c>
      <c r="D63" s="86">
        <v>40</v>
      </c>
      <c r="E63" s="86"/>
      <c r="F63" s="86">
        <v>40</v>
      </c>
      <c r="G63" s="86">
        <v>30</v>
      </c>
      <c r="H63" s="86">
        <v>70</v>
      </c>
      <c r="I63" s="86"/>
      <c r="J63" s="86">
        <v>80</v>
      </c>
      <c r="K63" s="86"/>
      <c r="L63" s="86">
        <v>125</v>
      </c>
      <c r="M63" s="85"/>
      <c r="N63" s="85"/>
      <c r="O63" s="85">
        <v>1</v>
      </c>
      <c r="P63" s="85"/>
      <c r="Q63" s="85"/>
      <c r="R63" s="85"/>
      <c r="S63" s="87" t="s">
        <v>612</v>
      </c>
    </row>
    <row r="64" spans="1:19" ht="12">
      <c r="A64" s="88" t="s">
        <v>295</v>
      </c>
      <c r="B64" s="87">
        <v>2009</v>
      </c>
      <c r="C64" s="85" t="s">
        <v>96</v>
      </c>
      <c r="D64" s="86"/>
      <c r="E64" s="86"/>
      <c r="F64" s="86"/>
      <c r="G64" s="86"/>
      <c r="H64" s="86"/>
      <c r="I64" s="86"/>
      <c r="J64" s="86">
        <v>5</v>
      </c>
      <c r="K64" s="86"/>
      <c r="L64" s="86">
        <v>120</v>
      </c>
      <c r="M64" s="85"/>
      <c r="N64" s="85"/>
      <c r="O64" s="85"/>
      <c r="P64" s="85">
        <v>4</v>
      </c>
      <c r="Q64" s="85"/>
      <c r="R64" s="85"/>
      <c r="S64" s="87" t="s">
        <v>612</v>
      </c>
    </row>
    <row r="65" spans="1:19" ht="12">
      <c r="A65" s="88" t="s">
        <v>631</v>
      </c>
      <c r="B65" s="87">
        <v>2009</v>
      </c>
      <c r="C65" s="85" t="s">
        <v>96</v>
      </c>
      <c r="D65" s="86"/>
      <c r="E65" s="86"/>
      <c r="F65" s="86"/>
      <c r="G65" s="86"/>
      <c r="H65" s="86"/>
      <c r="I65" s="86"/>
      <c r="J65" s="86"/>
      <c r="K65" s="86"/>
      <c r="L65" s="86">
        <v>200</v>
      </c>
      <c r="M65" s="85"/>
      <c r="N65" s="85"/>
      <c r="O65" s="85"/>
      <c r="P65" s="85"/>
      <c r="Q65" s="85"/>
      <c r="R65" s="85"/>
      <c r="S65" s="87" t="s">
        <v>96</v>
      </c>
    </row>
    <row r="66" spans="1:21" ht="12">
      <c r="A66" s="88" t="s">
        <v>323</v>
      </c>
      <c r="B66" s="87">
        <v>2009</v>
      </c>
      <c r="C66" s="85" t="s">
        <v>96</v>
      </c>
      <c r="D66" s="86">
        <v>20</v>
      </c>
      <c r="E66" s="86"/>
      <c r="F66" s="86"/>
      <c r="G66" s="86">
        <v>9</v>
      </c>
      <c r="H66" s="86"/>
      <c r="I66" s="86"/>
      <c r="J66" s="86"/>
      <c r="K66" s="86"/>
      <c r="L66" s="86">
        <v>59</v>
      </c>
      <c r="M66" s="85"/>
      <c r="N66" s="85"/>
      <c r="O66" s="85"/>
      <c r="P66" s="85">
        <v>1</v>
      </c>
      <c r="Q66" s="85"/>
      <c r="R66" s="85"/>
      <c r="S66" s="87" t="s">
        <v>96</v>
      </c>
      <c r="U66" s="79">
        <v>1</v>
      </c>
    </row>
    <row r="67" spans="1:19" ht="12">
      <c r="A67" s="81" t="s">
        <v>346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3"/>
    </row>
    <row r="68" spans="1:21" ht="12">
      <c r="A68" s="88" t="s">
        <v>319</v>
      </c>
      <c r="B68" s="87">
        <v>2004</v>
      </c>
      <c r="C68" s="85" t="s">
        <v>96</v>
      </c>
      <c r="D68" s="86">
        <v>12</v>
      </c>
      <c r="E68" s="86"/>
      <c r="F68" s="86">
        <v>5</v>
      </c>
      <c r="G68" s="86">
        <v>21</v>
      </c>
      <c r="H68" s="86">
        <v>14</v>
      </c>
      <c r="I68" s="86"/>
      <c r="J68" s="86">
        <v>11</v>
      </c>
      <c r="K68" s="86"/>
      <c r="L68" s="86"/>
      <c r="M68" s="85"/>
      <c r="N68" s="85"/>
      <c r="O68" s="85"/>
      <c r="P68" s="85"/>
      <c r="Q68" s="85"/>
      <c r="R68" s="85"/>
      <c r="S68" s="87" t="s">
        <v>96</v>
      </c>
      <c r="U68" s="79">
        <v>1</v>
      </c>
    </row>
    <row r="69" spans="1:21" ht="12">
      <c r="A69" s="84" t="s">
        <v>274</v>
      </c>
      <c r="B69" s="85">
        <v>2005</v>
      </c>
      <c r="C69" s="85" t="s">
        <v>96</v>
      </c>
      <c r="D69" s="86"/>
      <c r="E69" s="86"/>
      <c r="F69" s="86">
        <v>25</v>
      </c>
      <c r="G69" s="86">
        <v>20</v>
      </c>
      <c r="H69" s="86">
        <v>23</v>
      </c>
      <c r="I69" s="86"/>
      <c r="J69" s="86">
        <v>25</v>
      </c>
      <c r="K69" s="86"/>
      <c r="L69" s="86"/>
      <c r="M69" s="85"/>
      <c r="N69" s="85"/>
      <c r="O69" s="85"/>
      <c r="P69" s="85"/>
      <c r="Q69" s="85"/>
      <c r="R69" s="85"/>
      <c r="S69" s="87" t="s">
        <v>96</v>
      </c>
      <c r="U69" s="79">
        <v>1</v>
      </c>
    </row>
    <row r="70" spans="1:21" ht="12">
      <c r="A70" s="84" t="s">
        <v>348</v>
      </c>
      <c r="B70" s="85">
        <v>2005</v>
      </c>
      <c r="C70" s="85" t="s">
        <v>96</v>
      </c>
      <c r="D70" s="86"/>
      <c r="E70" s="86"/>
      <c r="F70" s="86">
        <v>7</v>
      </c>
      <c r="G70" s="86">
        <v>25</v>
      </c>
      <c r="H70" s="86">
        <v>16</v>
      </c>
      <c r="I70" s="86"/>
      <c r="J70" s="86">
        <v>10</v>
      </c>
      <c r="K70" s="86"/>
      <c r="L70" s="86"/>
      <c r="M70" s="85"/>
      <c r="N70" s="85"/>
      <c r="O70" s="85"/>
      <c r="P70" s="85"/>
      <c r="Q70" s="85"/>
      <c r="R70" s="85"/>
      <c r="S70" s="87" t="s">
        <v>96</v>
      </c>
      <c r="U70" s="79">
        <v>1</v>
      </c>
    </row>
    <row r="71" spans="1:21" ht="12">
      <c r="A71" s="84" t="s">
        <v>352</v>
      </c>
      <c r="B71" s="85">
        <v>2006</v>
      </c>
      <c r="C71" s="85" t="s">
        <v>96</v>
      </c>
      <c r="D71" s="86"/>
      <c r="E71" s="86"/>
      <c r="F71" s="86"/>
      <c r="G71" s="86">
        <v>10</v>
      </c>
      <c r="H71" s="86"/>
      <c r="I71" s="86"/>
      <c r="J71" s="86"/>
      <c r="K71" s="86"/>
      <c r="L71" s="86"/>
      <c r="M71" s="85"/>
      <c r="N71" s="85"/>
      <c r="O71" s="85"/>
      <c r="P71" s="85"/>
      <c r="Q71" s="85"/>
      <c r="R71" s="85"/>
      <c r="S71" s="87" t="s">
        <v>96</v>
      </c>
      <c r="U71" s="79">
        <v>1</v>
      </c>
    </row>
    <row r="72" spans="1:21" ht="12">
      <c r="A72" s="84" t="s">
        <v>351</v>
      </c>
      <c r="B72" s="85">
        <v>2006</v>
      </c>
      <c r="C72" s="85" t="s">
        <v>96</v>
      </c>
      <c r="D72" s="86"/>
      <c r="E72" s="86"/>
      <c r="F72" s="86"/>
      <c r="G72" s="86">
        <v>10</v>
      </c>
      <c r="H72" s="86">
        <v>15</v>
      </c>
      <c r="I72" s="86"/>
      <c r="J72" s="86">
        <v>10</v>
      </c>
      <c r="K72" s="86"/>
      <c r="L72" s="86"/>
      <c r="M72" s="85"/>
      <c r="N72" s="85"/>
      <c r="O72" s="85"/>
      <c r="P72" s="85"/>
      <c r="Q72" s="85"/>
      <c r="R72" s="85"/>
      <c r="S72" s="87" t="s">
        <v>96</v>
      </c>
      <c r="U72" s="79">
        <v>1</v>
      </c>
    </row>
    <row r="73" spans="1:21" ht="12">
      <c r="A73" s="84" t="s">
        <v>632</v>
      </c>
      <c r="B73" s="85">
        <v>2007</v>
      </c>
      <c r="C73" s="85" t="s">
        <v>96</v>
      </c>
      <c r="D73" s="86"/>
      <c r="E73" s="86"/>
      <c r="F73" s="86"/>
      <c r="G73" s="86"/>
      <c r="H73" s="86"/>
      <c r="I73" s="86"/>
      <c r="J73" s="86"/>
      <c r="K73" s="86"/>
      <c r="L73" s="86"/>
      <c r="M73" s="85"/>
      <c r="N73" s="85"/>
      <c r="O73" s="85"/>
      <c r="P73" s="85"/>
      <c r="Q73" s="85"/>
      <c r="R73" s="85"/>
      <c r="S73" s="87"/>
      <c r="U73" s="79">
        <v>1</v>
      </c>
    </row>
    <row r="74" spans="1:21" ht="12">
      <c r="A74" s="84" t="s">
        <v>350</v>
      </c>
      <c r="B74" s="85">
        <v>2007</v>
      </c>
      <c r="C74" s="85" t="s">
        <v>96</v>
      </c>
      <c r="D74" s="86"/>
      <c r="E74" s="86"/>
      <c r="F74" s="86"/>
      <c r="G74" s="86"/>
      <c r="H74" s="86"/>
      <c r="I74" s="86"/>
      <c r="J74" s="86"/>
      <c r="K74" s="86"/>
      <c r="L74" s="86"/>
      <c r="M74" s="85">
        <v>1</v>
      </c>
      <c r="N74" s="85"/>
      <c r="O74" s="85"/>
      <c r="P74" s="85"/>
      <c r="Q74" s="85"/>
      <c r="R74" s="85">
        <v>1</v>
      </c>
      <c r="S74" s="87"/>
      <c r="U74" s="79">
        <v>1</v>
      </c>
    </row>
    <row r="75" spans="1:21" ht="12">
      <c r="A75" s="84" t="s">
        <v>274</v>
      </c>
      <c r="B75" s="85">
        <v>2007</v>
      </c>
      <c r="C75" s="85" t="s">
        <v>96</v>
      </c>
      <c r="D75" s="86">
        <v>28</v>
      </c>
      <c r="E75" s="86"/>
      <c r="F75" s="86">
        <v>20</v>
      </c>
      <c r="G75" s="86">
        <v>20</v>
      </c>
      <c r="H75" s="86">
        <v>12</v>
      </c>
      <c r="I75" s="86"/>
      <c r="J75" s="86"/>
      <c r="K75" s="86"/>
      <c r="L75" s="86"/>
      <c r="M75" s="85"/>
      <c r="N75" s="85"/>
      <c r="O75" s="85"/>
      <c r="P75" s="85"/>
      <c r="Q75" s="85"/>
      <c r="R75" s="85"/>
      <c r="S75" s="87" t="s">
        <v>96</v>
      </c>
      <c r="U75" s="79">
        <v>1</v>
      </c>
    </row>
    <row r="76" spans="1:21" ht="12">
      <c r="A76" s="84" t="s">
        <v>274</v>
      </c>
      <c r="B76" s="85">
        <v>2007</v>
      </c>
      <c r="C76" s="85" t="s">
        <v>96</v>
      </c>
      <c r="D76" s="86"/>
      <c r="E76" s="86"/>
      <c r="F76" s="86"/>
      <c r="G76" s="86"/>
      <c r="H76" s="86"/>
      <c r="I76" s="86"/>
      <c r="J76" s="86">
        <v>25</v>
      </c>
      <c r="K76" s="86"/>
      <c r="L76" s="86"/>
      <c r="M76" s="85"/>
      <c r="N76" s="85"/>
      <c r="O76" s="85"/>
      <c r="P76" s="85"/>
      <c r="Q76" s="85">
        <v>1</v>
      </c>
      <c r="R76" s="85">
        <v>1</v>
      </c>
      <c r="S76" s="87" t="s">
        <v>96</v>
      </c>
      <c r="U76" s="79">
        <v>1</v>
      </c>
    </row>
    <row r="77" spans="1:21" ht="12">
      <c r="A77" s="84" t="s">
        <v>349</v>
      </c>
      <c r="B77" s="85">
        <v>2008</v>
      </c>
      <c r="C77" s="85" t="s">
        <v>96</v>
      </c>
      <c r="D77" s="86"/>
      <c r="E77" s="86"/>
      <c r="F77" s="86">
        <v>20</v>
      </c>
      <c r="G77" s="86">
        <v>20</v>
      </c>
      <c r="H77" s="86"/>
      <c r="I77" s="86"/>
      <c r="J77" s="86">
        <v>15</v>
      </c>
      <c r="K77" s="86"/>
      <c r="L77" s="86"/>
      <c r="M77" s="85"/>
      <c r="N77" s="85"/>
      <c r="O77" s="85"/>
      <c r="P77" s="85"/>
      <c r="Q77" s="85"/>
      <c r="R77" s="85"/>
      <c r="S77" s="87" t="s">
        <v>96</v>
      </c>
      <c r="U77" s="79">
        <v>1</v>
      </c>
    </row>
    <row r="78" spans="1:19" ht="12">
      <c r="A78" s="84" t="s">
        <v>274</v>
      </c>
      <c r="B78" s="85">
        <v>2008</v>
      </c>
      <c r="C78" s="85" t="s">
        <v>96</v>
      </c>
      <c r="D78" s="86">
        <v>25</v>
      </c>
      <c r="E78" s="86">
        <v>8</v>
      </c>
      <c r="F78" s="86">
        <v>16</v>
      </c>
      <c r="G78" s="86">
        <v>15</v>
      </c>
      <c r="H78" s="86">
        <v>20</v>
      </c>
      <c r="I78" s="86">
        <v>10</v>
      </c>
      <c r="J78" s="86">
        <v>23</v>
      </c>
      <c r="K78" s="86"/>
      <c r="L78" s="86"/>
      <c r="M78" s="86">
        <v>1</v>
      </c>
      <c r="N78" s="86">
        <v>1</v>
      </c>
      <c r="O78" s="85">
        <v>1</v>
      </c>
      <c r="P78" s="85"/>
      <c r="Q78" s="85"/>
      <c r="R78" s="85"/>
      <c r="S78" s="87" t="s">
        <v>96</v>
      </c>
    </row>
    <row r="79" spans="1:19" ht="12">
      <c r="A79" s="84" t="s">
        <v>347</v>
      </c>
      <c r="B79" s="85">
        <v>2008</v>
      </c>
      <c r="C79" s="85" t="s">
        <v>96</v>
      </c>
      <c r="D79" s="86"/>
      <c r="E79" s="86"/>
      <c r="F79" s="86">
        <v>11</v>
      </c>
      <c r="G79" s="86">
        <v>13</v>
      </c>
      <c r="H79" s="86"/>
      <c r="I79" s="86"/>
      <c r="J79" s="86">
        <v>13</v>
      </c>
      <c r="K79" s="86"/>
      <c r="L79" s="86"/>
      <c r="M79" s="85"/>
      <c r="N79" s="85"/>
      <c r="O79" s="85"/>
      <c r="P79" s="85"/>
      <c r="Q79" s="85"/>
      <c r="R79" s="85"/>
      <c r="S79" s="87" t="s">
        <v>96</v>
      </c>
    </row>
    <row r="80" spans="1:21" ht="12">
      <c r="A80" s="84" t="s">
        <v>305</v>
      </c>
      <c r="B80" s="85">
        <v>2009</v>
      </c>
      <c r="C80" s="85" t="s">
        <v>96</v>
      </c>
      <c r="D80" s="86"/>
      <c r="E80" s="86"/>
      <c r="F80" s="86">
        <v>9</v>
      </c>
      <c r="G80" s="86">
        <v>13</v>
      </c>
      <c r="H80" s="86">
        <v>2</v>
      </c>
      <c r="I80" s="86"/>
      <c r="J80" s="86">
        <v>11</v>
      </c>
      <c r="K80" s="86"/>
      <c r="L80" s="86"/>
      <c r="M80" s="85"/>
      <c r="N80" s="85"/>
      <c r="O80" s="85"/>
      <c r="P80" s="85"/>
      <c r="Q80" s="85"/>
      <c r="R80" s="85"/>
      <c r="S80" s="87" t="s">
        <v>96</v>
      </c>
      <c r="U80" s="79">
        <v>1</v>
      </c>
    </row>
    <row r="81" spans="1:19" ht="12">
      <c r="A81" s="81" t="s">
        <v>353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3"/>
    </row>
    <row r="82" spans="1:21" ht="12">
      <c r="A82" s="84" t="s">
        <v>273</v>
      </c>
      <c r="B82" s="85">
        <v>2006</v>
      </c>
      <c r="C82" s="85" t="s">
        <v>96</v>
      </c>
      <c r="D82" s="86"/>
      <c r="E82" s="86"/>
      <c r="F82" s="86"/>
      <c r="G82" s="86">
        <v>9</v>
      </c>
      <c r="H82" s="86"/>
      <c r="I82" s="86"/>
      <c r="J82" s="86">
        <v>13</v>
      </c>
      <c r="K82" s="86"/>
      <c r="L82" s="86"/>
      <c r="M82" s="85"/>
      <c r="N82" s="85"/>
      <c r="O82" s="85"/>
      <c r="P82" s="85"/>
      <c r="Q82" s="85"/>
      <c r="R82" s="85"/>
      <c r="S82" s="87" t="s">
        <v>96</v>
      </c>
      <c r="U82" s="79">
        <v>1</v>
      </c>
    </row>
    <row r="83" spans="1:21" ht="12">
      <c r="A83" s="84" t="s">
        <v>355</v>
      </c>
      <c r="B83" s="85">
        <v>2008</v>
      </c>
      <c r="C83" s="85" t="s">
        <v>96</v>
      </c>
      <c r="D83" s="86"/>
      <c r="E83" s="86"/>
      <c r="F83" s="86"/>
      <c r="G83" s="86"/>
      <c r="H83" s="86"/>
      <c r="I83" s="86"/>
      <c r="J83" s="86">
        <v>40</v>
      </c>
      <c r="K83" s="86"/>
      <c r="L83" s="86"/>
      <c r="M83" s="85"/>
      <c r="N83" s="85"/>
      <c r="O83" s="85"/>
      <c r="P83" s="85"/>
      <c r="Q83" s="85"/>
      <c r="R83" s="85"/>
      <c r="S83" s="87" t="s">
        <v>96</v>
      </c>
      <c r="U83" s="79">
        <v>1</v>
      </c>
    </row>
    <row r="84" spans="1:21" ht="12">
      <c r="A84" s="84" t="s">
        <v>356</v>
      </c>
      <c r="B84" s="85">
        <v>2008</v>
      </c>
      <c r="C84" s="85" t="s">
        <v>96</v>
      </c>
      <c r="D84" s="86"/>
      <c r="E84" s="86"/>
      <c r="F84" s="86"/>
      <c r="G84" s="86">
        <v>24</v>
      </c>
      <c r="H84" s="86"/>
      <c r="I84" s="86"/>
      <c r="J84" s="86">
        <v>16</v>
      </c>
      <c r="K84" s="86"/>
      <c r="L84" s="86"/>
      <c r="M84" s="85"/>
      <c r="N84" s="85"/>
      <c r="O84" s="85"/>
      <c r="P84" s="85"/>
      <c r="Q84" s="85"/>
      <c r="R84" s="85"/>
      <c r="S84" s="87" t="s">
        <v>96</v>
      </c>
      <c r="U84" s="79">
        <v>1</v>
      </c>
    </row>
    <row r="85" spans="1:21" ht="12">
      <c r="A85" s="88" t="s">
        <v>313</v>
      </c>
      <c r="B85" s="87">
        <v>2008</v>
      </c>
      <c r="C85" s="85"/>
      <c r="D85" s="86"/>
      <c r="E85" s="86"/>
      <c r="F85" s="86"/>
      <c r="G85" s="86"/>
      <c r="H85" s="86"/>
      <c r="I85" s="86"/>
      <c r="J85" s="86"/>
      <c r="K85" s="86"/>
      <c r="L85" s="86"/>
      <c r="M85" s="85"/>
      <c r="N85" s="85"/>
      <c r="O85" s="85"/>
      <c r="P85" s="85"/>
      <c r="Q85" s="85"/>
      <c r="R85" s="85"/>
      <c r="S85" s="87" t="s">
        <v>96</v>
      </c>
      <c r="U85" s="79">
        <v>1</v>
      </c>
    </row>
    <row r="86" spans="1:21" ht="12">
      <c r="A86" s="88" t="s">
        <v>312</v>
      </c>
      <c r="B86" s="87">
        <v>2008</v>
      </c>
      <c r="C86" s="85"/>
      <c r="D86" s="86"/>
      <c r="E86" s="86"/>
      <c r="F86" s="86"/>
      <c r="G86" s="86"/>
      <c r="H86" s="86"/>
      <c r="I86" s="86"/>
      <c r="J86" s="86"/>
      <c r="K86" s="86"/>
      <c r="L86" s="86"/>
      <c r="M86" s="85"/>
      <c r="N86" s="85"/>
      <c r="O86" s="85"/>
      <c r="P86" s="85"/>
      <c r="Q86" s="85"/>
      <c r="R86" s="85"/>
      <c r="S86" s="87" t="s">
        <v>96</v>
      </c>
      <c r="U86" s="79">
        <v>1</v>
      </c>
    </row>
    <row r="87" spans="1:21" ht="12">
      <c r="A87" s="84" t="s">
        <v>357</v>
      </c>
      <c r="B87" s="85">
        <v>2008</v>
      </c>
      <c r="C87" s="85" t="s">
        <v>96</v>
      </c>
      <c r="D87" s="86"/>
      <c r="E87" s="86"/>
      <c r="F87" s="86"/>
      <c r="G87" s="86"/>
      <c r="H87" s="86">
        <v>10</v>
      </c>
      <c r="I87" s="86"/>
      <c r="J87" s="86">
        <v>60</v>
      </c>
      <c r="K87" s="86"/>
      <c r="L87" s="86"/>
      <c r="M87" s="85"/>
      <c r="N87" s="85"/>
      <c r="O87" s="85"/>
      <c r="P87" s="85"/>
      <c r="Q87" s="85"/>
      <c r="R87" s="85"/>
      <c r="S87" s="87" t="s">
        <v>96</v>
      </c>
      <c r="U87" s="79">
        <v>1</v>
      </c>
    </row>
    <row r="88" spans="1:21" ht="12">
      <c r="A88" s="84" t="s">
        <v>354</v>
      </c>
      <c r="B88" s="85">
        <v>2008</v>
      </c>
      <c r="C88" s="85" t="s">
        <v>96</v>
      </c>
      <c r="D88" s="86"/>
      <c r="E88" s="86"/>
      <c r="F88" s="86">
        <v>15</v>
      </c>
      <c r="G88" s="86">
        <v>7</v>
      </c>
      <c r="H88" s="86"/>
      <c r="I88" s="86"/>
      <c r="J88" s="86"/>
      <c r="K88" s="86"/>
      <c r="L88" s="86"/>
      <c r="M88" s="85"/>
      <c r="N88" s="85"/>
      <c r="O88" s="85"/>
      <c r="P88" s="85"/>
      <c r="Q88" s="85"/>
      <c r="R88" s="85"/>
      <c r="S88" s="87" t="s">
        <v>96</v>
      </c>
      <c r="U88" s="79">
        <v>1</v>
      </c>
    </row>
    <row r="89" spans="1:19" ht="12">
      <c r="A89" s="84" t="s">
        <v>358</v>
      </c>
      <c r="B89" s="85">
        <v>2008</v>
      </c>
      <c r="C89" s="85" t="s">
        <v>96</v>
      </c>
      <c r="D89" s="86"/>
      <c r="E89" s="86"/>
      <c r="F89" s="86">
        <v>20</v>
      </c>
      <c r="G89" s="86">
        <v>10</v>
      </c>
      <c r="H89" s="86"/>
      <c r="I89" s="86"/>
      <c r="J89" s="86">
        <v>18</v>
      </c>
      <c r="K89" s="86"/>
      <c r="L89" s="86"/>
      <c r="M89" s="85"/>
      <c r="N89" s="85"/>
      <c r="O89" s="85"/>
      <c r="P89" s="85"/>
      <c r="Q89" s="85"/>
      <c r="R89" s="85"/>
      <c r="S89" s="87" t="s">
        <v>96</v>
      </c>
    </row>
    <row r="90" spans="1:19" ht="12">
      <c r="A90" s="84" t="s">
        <v>373</v>
      </c>
      <c r="B90" s="85">
        <v>2008</v>
      </c>
      <c r="C90" s="85"/>
      <c r="D90" s="86"/>
      <c r="E90" s="86"/>
      <c r="F90" s="86"/>
      <c r="G90" s="86"/>
      <c r="H90" s="86"/>
      <c r="I90" s="86"/>
      <c r="J90" s="86"/>
      <c r="K90" s="86"/>
      <c r="L90" s="86"/>
      <c r="M90" s="85"/>
      <c r="N90" s="85"/>
      <c r="O90" s="85"/>
      <c r="P90" s="85"/>
      <c r="Q90" s="85"/>
      <c r="R90" s="85"/>
      <c r="S90" s="87" t="s">
        <v>96</v>
      </c>
    </row>
    <row r="91" spans="1:19" ht="12">
      <c r="A91" s="84" t="s">
        <v>352</v>
      </c>
      <c r="B91" s="85">
        <v>2008</v>
      </c>
      <c r="C91" s="85" t="s">
        <v>96</v>
      </c>
      <c r="D91" s="86"/>
      <c r="E91" s="86"/>
      <c r="F91" s="86">
        <v>10</v>
      </c>
      <c r="G91" s="86">
        <v>15</v>
      </c>
      <c r="H91" s="86"/>
      <c r="I91" s="86"/>
      <c r="J91" s="86"/>
      <c r="K91" s="86"/>
      <c r="L91" s="86"/>
      <c r="M91" s="85"/>
      <c r="N91" s="85"/>
      <c r="O91" s="85"/>
      <c r="P91" s="85"/>
      <c r="Q91" s="85"/>
      <c r="R91" s="85"/>
      <c r="S91" s="87" t="s">
        <v>96</v>
      </c>
    </row>
    <row r="92" spans="1:19" ht="12">
      <c r="A92" s="84" t="s">
        <v>359</v>
      </c>
      <c r="B92" s="85">
        <v>2008</v>
      </c>
      <c r="C92" s="85" t="s">
        <v>96</v>
      </c>
      <c r="D92" s="86"/>
      <c r="E92" s="86"/>
      <c r="F92" s="86">
        <v>45</v>
      </c>
      <c r="G92" s="86">
        <v>70</v>
      </c>
      <c r="H92" s="86">
        <v>50</v>
      </c>
      <c r="I92" s="86"/>
      <c r="J92" s="86">
        <f>15*5</f>
        <v>75</v>
      </c>
      <c r="K92" s="86">
        <v>45</v>
      </c>
      <c r="L92" s="86"/>
      <c r="M92" s="85"/>
      <c r="N92" s="85">
        <v>1</v>
      </c>
      <c r="O92" s="85"/>
      <c r="P92" s="85"/>
      <c r="Q92" s="85"/>
      <c r="R92" s="85"/>
      <c r="S92" s="87" t="s">
        <v>96</v>
      </c>
    </row>
    <row r="93" spans="1:19" ht="12">
      <c r="A93" s="84" t="s">
        <v>390</v>
      </c>
      <c r="B93" s="85">
        <v>2009</v>
      </c>
      <c r="C93" s="85"/>
      <c r="D93" s="86"/>
      <c r="E93" s="86"/>
      <c r="F93" s="86">
        <v>11</v>
      </c>
      <c r="G93" s="86">
        <v>14</v>
      </c>
      <c r="H93" s="86"/>
      <c r="I93" s="86">
        <v>3</v>
      </c>
      <c r="J93" s="86">
        <v>14</v>
      </c>
      <c r="K93" s="86"/>
      <c r="L93" s="86"/>
      <c r="M93" s="85"/>
      <c r="N93" s="85"/>
      <c r="O93" s="85"/>
      <c r="P93" s="85"/>
      <c r="Q93" s="85"/>
      <c r="R93" s="85"/>
      <c r="S93" s="87" t="s">
        <v>96</v>
      </c>
    </row>
    <row r="94" spans="1:21" ht="12">
      <c r="A94" s="84" t="s">
        <v>311</v>
      </c>
      <c r="B94" s="85">
        <v>2009</v>
      </c>
      <c r="C94" s="85"/>
      <c r="D94" s="86"/>
      <c r="E94" s="86">
        <v>10</v>
      </c>
      <c r="F94" s="86"/>
      <c r="G94" s="86"/>
      <c r="H94" s="86"/>
      <c r="I94" s="86"/>
      <c r="J94" s="86"/>
      <c r="K94" s="86">
        <v>10</v>
      </c>
      <c r="L94" s="86"/>
      <c r="M94" s="85"/>
      <c r="N94" s="85"/>
      <c r="O94" s="85"/>
      <c r="P94" s="85"/>
      <c r="Q94" s="85"/>
      <c r="R94" s="85"/>
      <c r="S94" s="87" t="s">
        <v>96</v>
      </c>
      <c r="U94" s="79">
        <v>1</v>
      </c>
    </row>
    <row r="95" spans="1:19" ht="12">
      <c r="A95" s="81" t="s">
        <v>360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3"/>
    </row>
    <row r="96" spans="1:21" ht="12">
      <c r="A96" s="84" t="s">
        <v>322</v>
      </c>
      <c r="B96" s="85">
        <v>2006</v>
      </c>
      <c r="C96" s="85" t="s">
        <v>96</v>
      </c>
      <c r="D96" s="86"/>
      <c r="E96" s="86"/>
      <c r="F96" s="86"/>
      <c r="G96" s="86"/>
      <c r="H96" s="86"/>
      <c r="I96" s="86"/>
      <c r="J96" s="86"/>
      <c r="K96" s="86"/>
      <c r="L96" s="86"/>
      <c r="M96" s="85"/>
      <c r="N96" s="85"/>
      <c r="O96" s="85"/>
      <c r="P96" s="85"/>
      <c r="Q96" s="85"/>
      <c r="R96" s="85"/>
      <c r="S96" s="87"/>
      <c r="U96" s="79">
        <v>1</v>
      </c>
    </row>
    <row r="97" spans="1:21" ht="12">
      <c r="A97" s="84" t="s">
        <v>366</v>
      </c>
      <c r="B97" s="85">
        <v>2007</v>
      </c>
      <c r="C97" s="85" t="s">
        <v>96</v>
      </c>
      <c r="D97" s="86"/>
      <c r="E97" s="86"/>
      <c r="F97" s="86"/>
      <c r="G97" s="86"/>
      <c r="H97" s="86"/>
      <c r="I97" s="86"/>
      <c r="J97" s="86"/>
      <c r="K97" s="86"/>
      <c r="L97" s="86"/>
      <c r="M97" s="85"/>
      <c r="N97" s="85"/>
      <c r="O97" s="85"/>
      <c r="P97" s="85"/>
      <c r="Q97" s="85"/>
      <c r="R97" s="85"/>
      <c r="S97" s="87"/>
      <c r="U97" s="79">
        <v>1</v>
      </c>
    </row>
    <row r="98" spans="1:21" ht="12">
      <c r="A98" s="84" t="s">
        <v>368</v>
      </c>
      <c r="B98" s="85">
        <v>2008</v>
      </c>
      <c r="C98" s="85" t="s">
        <v>96</v>
      </c>
      <c r="D98" s="86"/>
      <c r="E98" s="86"/>
      <c r="F98" s="86"/>
      <c r="G98" s="86"/>
      <c r="H98" s="86"/>
      <c r="I98" s="86"/>
      <c r="J98" s="86"/>
      <c r="K98" s="86"/>
      <c r="L98" s="86"/>
      <c r="M98" s="85"/>
      <c r="N98" s="85"/>
      <c r="O98" s="85"/>
      <c r="P98" s="85"/>
      <c r="Q98" s="85"/>
      <c r="R98" s="85"/>
      <c r="S98" s="87"/>
      <c r="U98" s="79">
        <v>1</v>
      </c>
    </row>
    <row r="99" spans="1:21" ht="12">
      <c r="A99" s="84" t="s">
        <v>363</v>
      </c>
      <c r="B99" s="85">
        <v>2008</v>
      </c>
      <c r="C99" s="85" t="s">
        <v>96</v>
      </c>
      <c r="D99" s="86"/>
      <c r="E99" s="86"/>
      <c r="F99" s="86"/>
      <c r="G99" s="86"/>
      <c r="H99" s="86"/>
      <c r="I99" s="86"/>
      <c r="J99" s="86"/>
      <c r="K99" s="86"/>
      <c r="L99" s="86"/>
      <c r="M99" s="85"/>
      <c r="N99" s="85"/>
      <c r="O99" s="85"/>
      <c r="P99" s="85"/>
      <c r="Q99" s="85"/>
      <c r="R99" s="85"/>
      <c r="S99" s="87"/>
      <c r="U99" s="79">
        <v>1</v>
      </c>
    </row>
    <row r="100" spans="1:21" ht="12">
      <c r="A100" s="84" t="s">
        <v>364</v>
      </c>
      <c r="B100" s="85">
        <v>2008</v>
      </c>
      <c r="C100" s="85" t="s">
        <v>96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5"/>
      <c r="N100" s="85"/>
      <c r="O100" s="85"/>
      <c r="P100" s="85"/>
      <c r="Q100" s="85"/>
      <c r="R100" s="85"/>
      <c r="S100" s="87"/>
      <c r="U100" s="79">
        <v>1</v>
      </c>
    </row>
    <row r="101" spans="1:21" ht="12">
      <c r="A101" s="84" t="s">
        <v>366</v>
      </c>
      <c r="B101" s="85">
        <v>2008</v>
      </c>
      <c r="C101" s="85" t="s">
        <v>96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5"/>
      <c r="N101" s="85"/>
      <c r="O101" s="85"/>
      <c r="P101" s="85"/>
      <c r="Q101" s="85"/>
      <c r="R101" s="85"/>
      <c r="S101" s="87"/>
      <c r="U101" s="79">
        <v>1</v>
      </c>
    </row>
    <row r="102" spans="1:21" ht="12">
      <c r="A102" s="84" t="s">
        <v>365</v>
      </c>
      <c r="B102" s="85">
        <v>2008</v>
      </c>
      <c r="C102" s="85" t="s">
        <v>96</v>
      </c>
      <c r="D102" s="86"/>
      <c r="E102" s="86"/>
      <c r="F102" s="86"/>
      <c r="G102" s="86"/>
      <c r="H102" s="86"/>
      <c r="I102" s="86"/>
      <c r="J102" s="86"/>
      <c r="K102" s="86"/>
      <c r="L102" s="86"/>
      <c r="M102" s="85"/>
      <c r="N102" s="85"/>
      <c r="O102" s="85"/>
      <c r="P102" s="85"/>
      <c r="Q102" s="85"/>
      <c r="R102" s="85"/>
      <c r="S102" s="87"/>
      <c r="U102" s="79">
        <v>1</v>
      </c>
    </row>
    <row r="103" spans="1:21" ht="12">
      <c r="A103" s="84" t="s">
        <v>367</v>
      </c>
      <c r="B103" s="85">
        <v>2008</v>
      </c>
      <c r="C103" s="85" t="s">
        <v>96</v>
      </c>
      <c r="D103" s="86"/>
      <c r="E103" s="86"/>
      <c r="F103" s="86"/>
      <c r="G103" s="86"/>
      <c r="H103" s="86"/>
      <c r="I103" s="86"/>
      <c r="J103" s="86"/>
      <c r="K103" s="86"/>
      <c r="L103" s="86"/>
      <c r="M103" s="85"/>
      <c r="N103" s="85"/>
      <c r="O103" s="85"/>
      <c r="P103" s="85"/>
      <c r="Q103" s="85"/>
      <c r="R103" s="85"/>
      <c r="S103" s="87"/>
      <c r="U103" s="79">
        <v>1</v>
      </c>
    </row>
    <row r="104" spans="1:21" ht="12">
      <c r="A104" s="84" t="s">
        <v>370</v>
      </c>
      <c r="B104" s="85">
        <v>2008</v>
      </c>
      <c r="C104" s="85" t="s">
        <v>96</v>
      </c>
      <c r="D104" s="86"/>
      <c r="E104" s="86"/>
      <c r="F104" s="86"/>
      <c r="G104" s="86"/>
      <c r="H104" s="86"/>
      <c r="I104" s="86"/>
      <c r="J104" s="86"/>
      <c r="K104" s="86"/>
      <c r="L104" s="86"/>
      <c r="M104" s="85"/>
      <c r="N104" s="85"/>
      <c r="O104" s="85"/>
      <c r="P104" s="85"/>
      <c r="Q104" s="85"/>
      <c r="R104" s="85"/>
      <c r="S104" s="87"/>
      <c r="U104" s="79">
        <v>1</v>
      </c>
    </row>
    <row r="105" spans="1:21" ht="12">
      <c r="A105" s="84" t="s">
        <v>371</v>
      </c>
      <c r="B105" s="85">
        <v>2008</v>
      </c>
      <c r="C105" s="85" t="s">
        <v>96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5"/>
      <c r="N105" s="85"/>
      <c r="O105" s="85"/>
      <c r="P105" s="85"/>
      <c r="Q105" s="85"/>
      <c r="R105" s="85"/>
      <c r="S105" s="87"/>
      <c r="U105" s="79">
        <v>1</v>
      </c>
    </row>
    <row r="106" spans="1:21" ht="12">
      <c r="A106" s="84" t="s">
        <v>369</v>
      </c>
      <c r="B106" s="85">
        <v>2008</v>
      </c>
      <c r="C106" s="85" t="s">
        <v>96</v>
      </c>
      <c r="D106" s="86"/>
      <c r="E106" s="86"/>
      <c r="F106" s="86"/>
      <c r="G106" s="86"/>
      <c r="H106" s="86"/>
      <c r="I106" s="86"/>
      <c r="J106" s="86"/>
      <c r="K106" s="86"/>
      <c r="L106" s="86"/>
      <c r="M106" s="85"/>
      <c r="N106" s="85"/>
      <c r="O106" s="85"/>
      <c r="P106" s="85"/>
      <c r="Q106" s="85"/>
      <c r="R106" s="85"/>
      <c r="S106" s="87"/>
      <c r="U106" s="79">
        <v>1</v>
      </c>
    </row>
    <row r="107" spans="1:19" ht="12">
      <c r="A107" s="84" t="s">
        <v>361</v>
      </c>
      <c r="B107" s="85">
        <v>2009</v>
      </c>
      <c r="C107" s="85" t="s">
        <v>96</v>
      </c>
      <c r="D107" s="86"/>
      <c r="E107" s="86"/>
      <c r="F107" s="86"/>
      <c r="G107" s="86"/>
      <c r="H107" s="86"/>
      <c r="I107" s="86"/>
      <c r="J107" s="86"/>
      <c r="K107" s="86"/>
      <c r="L107" s="86"/>
      <c r="M107" s="85"/>
      <c r="N107" s="85"/>
      <c r="O107" s="85"/>
      <c r="P107" s="85"/>
      <c r="Q107" s="85"/>
      <c r="R107" s="85"/>
      <c r="S107" s="87"/>
    </row>
    <row r="108" spans="1:21" ht="12">
      <c r="A108" s="84" t="s">
        <v>308</v>
      </c>
      <c r="B108" s="85">
        <v>2009</v>
      </c>
      <c r="C108" s="85"/>
      <c r="D108" s="86"/>
      <c r="E108" s="86"/>
      <c r="F108" s="86"/>
      <c r="G108" s="86"/>
      <c r="H108" s="86"/>
      <c r="I108" s="86"/>
      <c r="J108" s="86"/>
      <c r="K108" s="86"/>
      <c r="L108" s="86"/>
      <c r="M108" s="85"/>
      <c r="N108" s="85"/>
      <c r="O108" s="85"/>
      <c r="P108" s="85"/>
      <c r="Q108" s="85"/>
      <c r="R108" s="85"/>
      <c r="S108" s="87"/>
      <c r="U108" s="79">
        <v>1</v>
      </c>
    </row>
    <row r="109" spans="1:21" ht="12">
      <c r="A109" s="84" t="s">
        <v>362</v>
      </c>
      <c r="B109" s="85">
        <v>2009</v>
      </c>
      <c r="C109" s="85" t="s">
        <v>96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5"/>
      <c r="N109" s="85"/>
      <c r="O109" s="85"/>
      <c r="P109" s="85"/>
      <c r="Q109" s="85"/>
      <c r="R109" s="85"/>
      <c r="S109" s="87"/>
      <c r="U109" s="79">
        <v>1</v>
      </c>
    </row>
    <row r="110" spans="1:21" ht="12">
      <c r="A110" s="84" t="s">
        <v>295</v>
      </c>
      <c r="B110" s="85">
        <v>2009</v>
      </c>
      <c r="C110" s="85" t="s">
        <v>96</v>
      </c>
      <c r="D110" s="86"/>
      <c r="E110" s="86"/>
      <c r="F110" s="86"/>
      <c r="G110" s="86"/>
      <c r="H110" s="86"/>
      <c r="I110" s="86"/>
      <c r="J110" s="86"/>
      <c r="K110" s="86"/>
      <c r="L110" s="86"/>
      <c r="M110" s="85"/>
      <c r="N110" s="85"/>
      <c r="O110" s="85"/>
      <c r="P110" s="85"/>
      <c r="Q110" s="85">
        <v>1</v>
      </c>
      <c r="R110" s="85">
        <v>1</v>
      </c>
      <c r="S110" s="87"/>
      <c r="U110" s="79">
        <v>1</v>
      </c>
    </row>
    <row r="111" spans="1:19" ht="12">
      <c r="A111" s="81" t="s">
        <v>372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3"/>
    </row>
    <row r="112" spans="1:21" ht="12">
      <c r="A112" s="84" t="s">
        <v>296</v>
      </c>
      <c r="B112" s="85">
        <v>2009</v>
      </c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5"/>
      <c r="N112" s="85"/>
      <c r="O112" s="85"/>
      <c r="P112" s="85"/>
      <c r="Q112" s="85"/>
      <c r="R112" s="85"/>
      <c r="S112" s="87"/>
      <c r="U112" s="79">
        <v>1</v>
      </c>
    </row>
    <row r="113" spans="1:21" ht="12">
      <c r="A113" s="84" t="s">
        <v>321</v>
      </c>
      <c r="B113" s="85">
        <v>2009</v>
      </c>
      <c r="C113" s="85"/>
      <c r="D113" s="86"/>
      <c r="E113" s="86"/>
      <c r="F113" s="86"/>
      <c r="G113" s="86"/>
      <c r="H113" s="86"/>
      <c r="I113" s="86"/>
      <c r="J113" s="86"/>
      <c r="K113" s="86"/>
      <c r="L113" s="86"/>
      <c r="M113" s="85"/>
      <c r="N113" s="85"/>
      <c r="O113" s="85"/>
      <c r="P113" s="85"/>
      <c r="Q113" s="85"/>
      <c r="R113" s="85"/>
      <c r="S113" s="87"/>
      <c r="U113" s="79">
        <v>1</v>
      </c>
    </row>
    <row r="114" spans="1:21" ht="12">
      <c r="A114" s="84" t="s">
        <v>374</v>
      </c>
      <c r="B114" s="85">
        <v>2009</v>
      </c>
      <c r="C114" s="85"/>
      <c r="D114" s="86"/>
      <c r="E114" s="86"/>
      <c r="F114" s="86"/>
      <c r="G114" s="86"/>
      <c r="H114" s="86"/>
      <c r="I114" s="86"/>
      <c r="J114" s="86"/>
      <c r="K114" s="86"/>
      <c r="L114" s="86"/>
      <c r="M114" s="85"/>
      <c r="N114" s="85"/>
      <c r="O114" s="85"/>
      <c r="P114" s="85"/>
      <c r="Q114" s="85"/>
      <c r="R114" s="85"/>
      <c r="S114" s="87"/>
      <c r="U114" s="79">
        <v>1</v>
      </c>
    </row>
    <row r="115" spans="1:19" ht="12">
      <c r="A115" s="81" t="s">
        <v>375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3"/>
    </row>
    <row r="116" spans="1:21" ht="12">
      <c r="A116" s="84" t="s">
        <v>378</v>
      </c>
      <c r="B116" s="85">
        <v>2002</v>
      </c>
      <c r="C116" s="85" t="s">
        <v>96</v>
      </c>
      <c r="D116" s="86"/>
      <c r="E116" s="86"/>
      <c r="F116" s="86"/>
      <c r="G116" s="86"/>
      <c r="H116" s="86"/>
      <c r="I116" s="86"/>
      <c r="J116" s="86"/>
      <c r="K116" s="86"/>
      <c r="L116" s="86">
        <v>150</v>
      </c>
      <c r="M116" s="85"/>
      <c r="N116" s="85"/>
      <c r="O116" s="85"/>
      <c r="P116" s="85"/>
      <c r="Q116" s="85"/>
      <c r="R116" s="85"/>
      <c r="S116" s="87" t="s">
        <v>96</v>
      </c>
      <c r="U116" s="79">
        <v>1</v>
      </c>
    </row>
    <row r="117" spans="1:21" ht="14.25" customHeight="1">
      <c r="A117" s="84" t="s">
        <v>383</v>
      </c>
      <c r="B117" s="85">
        <v>2002</v>
      </c>
      <c r="C117" s="85" t="s">
        <v>96</v>
      </c>
      <c r="D117" s="86"/>
      <c r="E117" s="86"/>
      <c r="F117" s="86"/>
      <c r="G117" s="86"/>
      <c r="H117" s="86"/>
      <c r="I117" s="86"/>
      <c r="J117" s="86"/>
      <c r="K117" s="86"/>
      <c r="L117" s="86">
        <v>20</v>
      </c>
      <c r="M117" s="85"/>
      <c r="N117" s="85"/>
      <c r="O117" s="85"/>
      <c r="P117" s="85"/>
      <c r="Q117" s="85"/>
      <c r="R117" s="85"/>
      <c r="S117" s="87" t="s">
        <v>96</v>
      </c>
      <c r="U117" s="79">
        <v>1</v>
      </c>
    </row>
    <row r="118" spans="1:21" ht="12">
      <c r="A118" s="84" t="s">
        <v>384</v>
      </c>
      <c r="B118" s="85">
        <v>2003</v>
      </c>
      <c r="C118" s="85" t="s">
        <v>96</v>
      </c>
      <c r="D118" s="86"/>
      <c r="E118" s="86"/>
      <c r="F118" s="86"/>
      <c r="G118" s="86"/>
      <c r="H118" s="86"/>
      <c r="I118" s="86"/>
      <c r="J118" s="86"/>
      <c r="K118" s="86"/>
      <c r="L118" s="86">
        <v>100</v>
      </c>
      <c r="M118" s="85"/>
      <c r="N118" s="85"/>
      <c r="O118" s="85"/>
      <c r="P118" s="85"/>
      <c r="Q118" s="85"/>
      <c r="R118" s="85"/>
      <c r="S118" s="87" t="s">
        <v>96</v>
      </c>
      <c r="U118" s="79">
        <v>1</v>
      </c>
    </row>
    <row r="119" spans="1:21" ht="12">
      <c r="A119" s="84" t="s">
        <v>379</v>
      </c>
      <c r="B119" s="85">
        <v>2003</v>
      </c>
      <c r="C119" s="85" t="s">
        <v>96</v>
      </c>
      <c r="D119" s="86"/>
      <c r="E119" s="86"/>
      <c r="F119" s="86"/>
      <c r="G119" s="86"/>
      <c r="H119" s="86"/>
      <c r="I119" s="86"/>
      <c r="J119" s="86"/>
      <c r="K119" s="86"/>
      <c r="L119" s="86">
        <v>70</v>
      </c>
      <c r="M119" s="85"/>
      <c r="N119" s="85"/>
      <c r="O119" s="85"/>
      <c r="P119" s="85"/>
      <c r="Q119" s="85"/>
      <c r="R119" s="85"/>
      <c r="S119" s="87" t="s">
        <v>96</v>
      </c>
      <c r="U119" s="79">
        <v>1</v>
      </c>
    </row>
    <row r="120" spans="1:21" ht="12">
      <c r="A120" s="84" t="s">
        <v>378</v>
      </c>
      <c r="B120" s="85">
        <v>2004</v>
      </c>
      <c r="C120" s="85" t="s">
        <v>96</v>
      </c>
      <c r="D120" s="86"/>
      <c r="E120" s="86"/>
      <c r="F120" s="86"/>
      <c r="G120" s="86"/>
      <c r="H120" s="86"/>
      <c r="I120" s="86"/>
      <c r="J120" s="86"/>
      <c r="K120" s="86"/>
      <c r="L120" s="86">
        <v>70</v>
      </c>
      <c r="M120" s="85"/>
      <c r="N120" s="85"/>
      <c r="O120" s="85"/>
      <c r="P120" s="85"/>
      <c r="Q120" s="85"/>
      <c r="R120" s="85"/>
      <c r="S120" s="87" t="s">
        <v>96</v>
      </c>
      <c r="U120" s="79">
        <v>1</v>
      </c>
    </row>
    <row r="121" spans="1:21" ht="12">
      <c r="A121" s="84" t="s">
        <v>380</v>
      </c>
      <c r="B121" s="85">
        <v>2004</v>
      </c>
      <c r="C121" s="85" t="s">
        <v>96</v>
      </c>
      <c r="D121" s="86"/>
      <c r="E121" s="86"/>
      <c r="F121" s="86"/>
      <c r="G121" s="86"/>
      <c r="H121" s="86"/>
      <c r="I121" s="86"/>
      <c r="J121" s="86"/>
      <c r="K121" s="86"/>
      <c r="L121" s="86">
        <v>70</v>
      </c>
      <c r="M121" s="85"/>
      <c r="N121" s="85"/>
      <c r="O121" s="85"/>
      <c r="P121" s="85"/>
      <c r="Q121" s="85"/>
      <c r="R121" s="85"/>
      <c r="S121" s="87" t="s">
        <v>96</v>
      </c>
      <c r="U121" s="79">
        <v>1</v>
      </c>
    </row>
    <row r="122" spans="1:21" ht="12">
      <c r="A122" s="84" t="s">
        <v>385</v>
      </c>
      <c r="B122" s="85">
        <v>2005</v>
      </c>
      <c r="C122" s="85" t="s">
        <v>96</v>
      </c>
      <c r="D122" s="86"/>
      <c r="E122" s="86"/>
      <c r="F122" s="86"/>
      <c r="G122" s="86">
        <v>5</v>
      </c>
      <c r="H122" s="86"/>
      <c r="I122" s="86"/>
      <c r="J122" s="86"/>
      <c r="K122" s="86"/>
      <c r="L122" s="86">
        <v>43</v>
      </c>
      <c r="M122" s="85"/>
      <c r="N122" s="85"/>
      <c r="O122" s="85"/>
      <c r="P122" s="85"/>
      <c r="Q122" s="85"/>
      <c r="R122" s="85"/>
      <c r="S122" s="87" t="s">
        <v>96</v>
      </c>
      <c r="U122" s="79">
        <v>1</v>
      </c>
    </row>
    <row r="123" spans="1:21" ht="12">
      <c r="A123" s="84" t="s">
        <v>381</v>
      </c>
      <c r="B123" s="85">
        <v>2005</v>
      </c>
      <c r="C123" s="85" t="s">
        <v>96</v>
      </c>
      <c r="D123" s="86"/>
      <c r="E123" s="86"/>
      <c r="F123" s="86"/>
      <c r="G123" s="86"/>
      <c r="H123" s="86"/>
      <c r="I123" s="86"/>
      <c r="J123" s="86"/>
      <c r="K123" s="86"/>
      <c r="L123" s="86">
        <v>70</v>
      </c>
      <c r="M123" s="85"/>
      <c r="N123" s="85"/>
      <c r="O123" s="85"/>
      <c r="P123" s="85"/>
      <c r="Q123" s="85"/>
      <c r="R123" s="85"/>
      <c r="S123" s="87" t="s">
        <v>96</v>
      </c>
      <c r="U123" s="79">
        <v>1</v>
      </c>
    </row>
    <row r="124" spans="1:21" ht="12">
      <c r="A124" s="84" t="s">
        <v>377</v>
      </c>
      <c r="B124" s="85">
        <v>2006</v>
      </c>
      <c r="C124" s="85" t="s">
        <v>96</v>
      </c>
      <c r="D124" s="86"/>
      <c r="E124" s="86"/>
      <c r="F124" s="86"/>
      <c r="G124" s="86"/>
      <c r="H124" s="86"/>
      <c r="I124" s="86"/>
      <c r="J124" s="86"/>
      <c r="K124" s="86"/>
      <c r="L124" s="86"/>
      <c r="M124" s="85"/>
      <c r="N124" s="85"/>
      <c r="O124" s="85"/>
      <c r="P124" s="85"/>
      <c r="Q124" s="85"/>
      <c r="R124" s="85"/>
      <c r="S124" s="87"/>
      <c r="U124" s="79">
        <v>1</v>
      </c>
    </row>
    <row r="125" spans="1:21" ht="12">
      <c r="A125" s="84" t="s">
        <v>376</v>
      </c>
      <c r="B125" s="85">
        <v>2006</v>
      </c>
      <c r="C125" s="85" t="s">
        <v>96</v>
      </c>
      <c r="D125" s="86"/>
      <c r="E125" s="86"/>
      <c r="F125" s="86"/>
      <c r="G125" s="86"/>
      <c r="H125" s="86"/>
      <c r="I125" s="86"/>
      <c r="J125" s="86"/>
      <c r="K125" s="86"/>
      <c r="L125" s="86"/>
      <c r="M125" s="85"/>
      <c r="N125" s="85"/>
      <c r="O125" s="85"/>
      <c r="P125" s="85"/>
      <c r="Q125" s="85"/>
      <c r="R125" s="85"/>
      <c r="S125" s="87"/>
      <c r="U125" s="79">
        <v>1</v>
      </c>
    </row>
    <row r="126" spans="1:21" ht="12">
      <c r="A126" s="84" t="s">
        <v>382</v>
      </c>
      <c r="B126" s="85">
        <v>2006</v>
      </c>
      <c r="C126" s="85" t="s">
        <v>96</v>
      </c>
      <c r="D126" s="86"/>
      <c r="E126" s="86"/>
      <c r="F126" s="86"/>
      <c r="G126" s="86"/>
      <c r="H126" s="86"/>
      <c r="I126" s="86"/>
      <c r="J126" s="86"/>
      <c r="K126" s="86"/>
      <c r="L126" s="86">
        <v>70</v>
      </c>
      <c r="M126" s="85"/>
      <c r="N126" s="85"/>
      <c r="O126" s="85"/>
      <c r="P126" s="85"/>
      <c r="Q126" s="85"/>
      <c r="R126" s="85"/>
      <c r="S126" s="87" t="s">
        <v>96</v>
      </c>
      <c r="U126" s="79">
        <v>1</v>
      </c>
    </row>
    <row r="127" spans="1:21" ht="12">
      <c r="A127" s="84" t="s">
        <v>386</v>
      </c>
      <c r="B127" s="85">
        <v>2006</v>
      </c>
      <c r="C127" s="85" t="s">
        <v>96</v>
      </c>
      <c r="D127" s="86"/>
      <c r="E127" s="86"/>
      <c r="F127" s="86"/>
      <c r="G127" s="86">
        <v>2</v>
      </c>
      <c r="H127" s="86"/>
      <c r="I127" s="86"/>
      <c r="J127" s="86"/>
      <c r="K127" s="86"/>
      <c r="L127" s="86">
        <v>60</v>
      </c>
      <c r="M127" s="85"/>
      <c r="N127" s="85"/>
      <c r="O127" s="85"/>
      <c r="P127" s="85"/>
      <c r="Q127" s="85"/>
      <c r="R127" s="85"/>
      <c r="S127" s="87" t="s">
        <v>96</v>
      </c>
      <c r="U127" s="79">
        <v>1</v>
      </c>
    </row>
    <row r="128" spans="1:21" ht="12">
      <c r="A128" s="84" t="s">
        <v>284</v>
      </c>
      <c r="B128" s="85">
        <v>2007</v>
      </c>
      <c r="C128" s="85" t="s">
        <v>96</v>
      </c>
      <c r="D128" s="86"/>
      <c r="E128" s="86"/>
      <c r="F128" s="86"/>
      <c r="G128" s="86"/>
      <c r="H128" s="86"/>
      <c r="I128" s="86"/>
      <c r="J128" s="86">
        <v>2</v>
      </c>
      <c r="K128" s="86"/>
      <c r="L128" s="86">
        <v>64</v>
      </c>
      <c r="M128" s="85"/>
      <c r="N128" s="85"/>
      <c r="O128" s="85"/>
      <c r="P128" s="85"/>
      <c r="Q128" s="85"/>
      <c r="R128" s="85"/>
      <c r="S128" s="87" t="s">
        <v>96</v>
      </c>
      <c r="U128" s="79">
        <v>1</v>
      </c>
    </row>
    <row r="129" spans="1:21" ht="12">
      <c r="A129" s="84" t="s">
        <v>321</v>
      </c>
      <c r="B129" s="85">
        <v>2007</v>
      </c>
      <c r="C129" s="85" t="s">
        <v>96</v>
      </c>
      <c r="D129" s="86"/>
      <c r="E129" s="86"/>
      <c r="F129" s="86"/>
      <c r="G129" s="86"/>
      <c r="H129" s="86"/>
      <c r="I129" s="86"/>
      <c r="J129" s="86"/>
      <c r="K129" s="86"/>
      <c r="L129" s="86">
        <v>70</v>
      </c>
      <c r="M129" s="85"/>
      <c r="N129" s="85"/>
      <c r="O129" s="85"/>
      <c r="P129" s="85"/>
      <c r="Q129" s="85"/>
      <c r="R129" s="85"/>
      <c r="S129" s="87" t="s">
        <v>96</v>
      </c>
      <c r="U129" s="79">
        <v>1</v>
      </c>
    </row>
    <row r="130" spans="1:21" ht="12">
      <c r="A130" s="84" t="s">
        <v>368</v>
      </c>
      <c r="B130" s="85">
        <v>2008</v>
      </c>
      <c r="C130" s="85" t="s">
        <v>96</v>
      </c>
      <c r="D130" s="86"/>
      <c r="E130" s="86"/>
      <c r="F130" s="86"/>
      <c r="G130" s="86"/>
      <c r="H130" s="86"/>
      <c r="I130" s="86"/>
      <c r="J130" s="86"/>
      <c r="K130" s="86"/>
      <c r="L130" s="86"/>
      <c r="M130" s="85"/>
      <c r="N130" s="85"/>
      <c r="O130" s="85"/>
      <c r="P130" s="85"/>
      <c r="Q130" s="85"/>
      <c r="R130" s="85"/>
      <c r="S130" s="87" t="s">
        <v>96</v>
      </c>
      <c r="U130" s="79">
        <v>1</v>
      </c>
    </row>
    <row r="131" spans="1:21" ht="12">
      <c r="A131" s="84" t="s">
        <v>328</v>
      </c>
      <c r="B131" s="85">
        <v>2008</v>
      </c>
      <c r="C131" s="85" t="s">
        <v>96</v>
      </c>
      <c r="D131" s="86"/>
      <c r="E131" s="86"/>
      <c r="F131" s="86"/>
      <c r="G131" s="86"/>
      <c r="H131" s="86"/>
      <c r="I131" s="86"/>
      <c r="J131" s="86"/>
      <c r="K131" s="86"/>
      <c r="L131" s="86"/>
      <c r="M131" s="85"/>
      <c r="N131" s="85"/>
      <c r="O131" s="85"/>
      <c r="P131" s="85"/>
      <c r="Q131" s="85"/>
      <c r="R131" s="85"/>
      <c r="S131" s="87" t="s">
        <v>96</v>
      </c>
      <c r="U131" s="79">
        <v>1</v>
      </c>
    </row>
    <row r="132" spans="1:19" ht="12">
      <c r="A132" s="81" t="s">
        <v>387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3"/>
    </row>
    <row r="133" spans="1:19" ht="12">
      <c r="A133" s="84" t="s">
        <v>388</v>
      </c>
      <c r="B133" s="85"/>
      <c r="C133" s="85" t="s">
        <v>96</v>
      </c>
      <c r="D133" s="86"/>
      <c r="E133" s="86"/>
      <c r="F133" s="86">
        <v>55</v>
      </c>
      <c r="G133" s="86"/>
      <c r="H133" s="86"/>
      <c r="I133" s="86"/>
      <c r="J133" s="86"/>
      <c r="K133" s="86"/>
      <c r="L133" s="86"/>
      <c r="M133" s="85"/>
      <c r="N133" s="85"/>
      <c r="O133" s="85"/>
      <c r="P133" s="85"/>
      <c r="Q133" s="85"/>
      <c r="R133" s="85"/>
      <c r="S133" s="87" t="s">
        <v>96</v>
      </c>
    </row>
    <row r="134" spans="1:19" ht="12">
      <c r="A134" s="84" t="s">
        <v>300</v>
      </c>
      <c r="B134" s="85"/>
      <c r="C134" s="85" t="s">
        <v>96</v>
      </c>
      <c r="D134" s="86"/>
      <c r="E134" s="86"/>
      <c r="F134" s="86"/>
      <c r="G134" s="86"/>
      <c r="H134" s="86"/>
      <c r="I134" s="86"/>
      <c r="J134" s="86">
        <v>681</v>
      </c>
      <c r="K134" s="86"/>
      <c r="L134" s="86"/>
      <c r="M134" s="85"/>
      <c r="N134" s="85"/>
      <c r="O134" s="85"/>
      <c r="P134" s="85"/>
      <c r="Q134" s="85"/>
      <c r="R134" s="85"/>
      <c r="S134" s="87" t="s">
        <v>96</v>
      </c>
    </row>
    <row r="135" spans="1:19" ht="12">
      <c r="A135" s="84" t="s">
        <v>301</v>
      </c>
      <c r="B135" s="85"/>
      <c r="C135" s="85" t="s">
        <v>96</v>
      </c>
      <c r="D135" s="86"/>
      <c r="E135" s="86"/>
      <c r="F135" s="86"/>
      <c r="G135" s="86"/>
      <c r="H135" s="86">
        <v>120</v>
      </c>
      <c r="I135" s="86"/>
      <c r="J135" s="86"/>
      <c r="K135" s="86"/>
      <c r="L135" s="86"/>
      <c r="M135" s="85"/>
      <c r="N135" s="85"/>
      <c r="O135" s="85"/>
      <c r="P135" s="85"/>
      <c r="Q135" s="85"/>
      <c r="R135" s="85"/>
      <c r="S135" s="87" t="s">
        <v>96</v>
      </c>
    </row>
    <row r="136" spans="1:19" ht="12">
      <c r="A136" s="84" t="s">
        <v>299</v>
      </c>
      <c r="B136" s="85"/>
      <c r="C136" s="85" t="s">
        <v>96</v>
      </c>
      <c r="D136" s="86"/>
      <c r="E136" s="86"/>
      <c r="F136" s="86"/>
      <c r="G136" s="86">
        <v>466</v>
      </c>
      <c r="H136" s="86"/>
      <c r="I136" s="86"/>
      <c r="J136" s="86"/>
      <c r="K136" s="86"/>
      <c r="L136" s="86"/>
      <c r="M136" s="85"/>
      <c r="N136" s="85"/>
      <c r="O136" s="85"/>
      <c r="P136" s="85"/>
      <c r="Q136" s="85"/>
      <c r="R136" s="85"/>
      <c r="S136" s="87" t="s">
        <v>96</v>
      </c>
    </row>
    <row r="137" spans="1:19" ht="12">
      <c r="A137" s="84" t="s">
        <v>297</v>
      </c>
      <c r="B137" s="85"/>
      <c r="C137" s="85" t="s">
        <v>96</v>
      </c>
      <c r="D137" s="86"/>
      <c r="E137" s="86"/>
      <c r="F137" s="86">
        <v>293</v>
      </c>
      <c r="G137" s="86"/>
      <c r="H137" s="86"/>
      <c r="I137" s="86"/>
      <c r="J137" s="86"/>
      <c r="K137" s="86"/>
      <c r="L137" s="86"/>
      <c r="M137" s="85"/>
      <c r="N137" s="85"/>
      <c r="O137" s="85"/>
      <c r="P137" s="85"/>
      <c r="Q137" s="85"/>
      <c r="R137" s="85"/>
      <c r="S137" s="87" t="s">
        <v>96</v>
      </c>
    </row>
    <row r="138" spans="1:19" ht="12">
      <c r="A138" s="84" t="s">
        <v>298</v>
      </c>
      <c r="B138" s="85"/>
      <c r="C138" s="85" t="s">
        <v>96</v>
      </c>
      <c r="D138" s="86"/>
      <c r="E138" s="86"/>
      <c r="F138" s="86">
        <f>792-F137</f>
        <v>499</v>
      </c>
      <c r="G138" s="86"/>
      <c r="H138" s="86"/>
      <c r="I138" s="86"/>
      <c r="J138" s="86"/>
      <c r="K138" s="86"/>
      <c r="L138" s="86"/>
      <c r="M138" s="85"/>
      <c r="N138" s="85"/>
      <c r="O138" s="85"/>
      <c r="P138" s="85"/>
      <c r="Q138" s="85"/>
      <c r="R138" s="85"/>
      <c r="S138" s="87" t="s">
        <v>96</v>
      </c>
    </row>
    <row r="139" spans="1:19" ht="12">
      <c r="A139" s="84" t="s">
        <v>302</v>
      </c>
      <c r="B139" s="85"/>
      <c r="C139" s="85" t="s">
        <v>96</v>
      </c>
      <c r="D139" s="86"/>
      <c r="E139" s="86"/>
      <c r="F139" s="86"/>
      <c r="G139" s="86">
        <v>659</v>
      </c>
      <c r="H139" s="86"/>
      <c r="I139" s="86"/>
      <c r="J139" s="86"/>
      <c r="K139" s="86"/>
      <c r="L139" s="86"/>
      <c r="M139" s="85"/>
      <c r="N139" s="85"/>
      <c r="O139" s="85"/>
      <c r="P139" s="85"/>
      <c r="Q139" s="85"/>
      <c r="R139" s="85"/>
      <c r="S139" s="87" t="s">
        <v>96</v>
      </c>
    </row>
    <row r="140" spans="1:21" ht="12">
      <c r="A140" s="89" t="s">
        <v>389</v>
      </c>
      <c r="B140" s="78"/>
      <c r="C140" s="90">
        <f>SUM(D140:L140)</f>
        <v>10137</v>
      </c>
      <c r="D140" s="90">
        <f>SUM(D4:D139)</f>
        <v>324</v>
      </c>
      <c r="E140" s="90">
        <f aca="true" t="shared" si="0" ref="E140:R140">SUM(E4:E139)</f>
        <v>23</v>
      </c>
      <c r="F140" s="90">
        <f t="shared" si="0"/>
        <v>1149</v>
      </c>
      <c r="G140" s="90">
        <f t="shared" si="0"/>
        <v>1650</v>
      </c>
      <c r="H140" s="90">
        <f t="shared" si="0"/>
        <v>380</v>
      </c>
      <c r="I140" s="90">
        <f t="shared" si="0"/>
        <v>64</v>
      </c>
      <c r="J140" s="90">
        <f t="shared" si="0"/>
        <v>1221</v>
      </c>
      <c r="K140" s="90">
        <f t="shared" si="0"/>
        <v>75</v>
      </c>
      <c r="L140" s="90">
        <f t="shared" si="0"/>
        <v>5251</v>
      </c>
      <c r="M140" s="90">
        <f t="shared" si="0"/>
        <v>2</v>
      </c>
      <c r="N140" s="90">
        <f t="shared" si="0"/>
        <v>3</v>
      </c>
      <c r="O140" s="90">
        <f t="shared" si="0"/>
        <v>2</v>
      </c>
      <c r="P140" s="90">
        <f t="shared" si="0"/>
        <v>7</v>
      </c>
      <c r="Q140" s="90">
        <f t="shared" si="0"/>
        <v>2</v>
      </c>
      <c r="R140" s="90">
        <f t="shared" si="0"/>
        <v>3</v>
      </c>
      <c r="U140" s="79">
        <f>SUM(U4:U139)</f>
        <v>76</v>
      </c>
    </row>
    <row r="142" ht="12">
      <c r="D142" s="91">
        <f>SUM(D140:L140)</f>
        <v>10137</v>
      </c>
    </row>
  </sheetData>
  <sheetProtection/>
  <mergeCells count="1">
    <mergeCell ref="A1:S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4"/>
  <sheetViews>
    <sheetView zoomScalePageLayoutView="0" workbookViewId="0" topLeftCell="A1">
      <selection activeCell="D29" sqref="D29"/>
    </sheetView>
  </sheetViews>
  <sheetFormatPr defaultColWidth="9.140625" defaultRowHeight="15"/>
  <sheetData>
    <row r="1" spans="2:14" ht="21">
      <c r="B1" s="103" t="s">
        <v>710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ht="15.75" thickBot="1"/>
    <row r="3" spans="2:14" ht="16.5" thickBot="1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2:14" ht="30.75" thickBot="1">
      <c r="B4" s="74"/>
      <c r="C4" s="74" t="s">
        <v>1</v>
      </c>
      <c r="D4" s="74" t="s">
        <v>2</v>
      </c>
      <c r="E4" s="74" t="s">
        <v>3</v>
      </c>
      <c r="F4" s="74" t="s">
        <v>4</v>
      </c>
      <c r="G4" s="74" t="s">
        <v>5</v>
      </c>
      <c r="H4" s="74" t="s">
        <v>6</v>
      </c>
      <c r="I4" s="74" t="s">
        <v>7</v>
      </c>
      <c r="J4" s="74" t="s">
        <v>8</v>
      </c>
      <c r="K4" s="74" t="s">
        <v>9</v>
      </c>
      <c r="L4" s="74" t="s">
        <v>10</v>
      </c>
      <c r="M4" s="74" t="s">
        <v>11</v>
      </c>
      <c r="N4" s="74" t="s">
        <v>12</v>
      </c>
    </row>
    <row r="5" spans="2:14" ht="15" customHeight="1" thickBot="1">
      <c r="B5" s="105" t="s">
        <v>13</v>
      </c>
      <c r="C5" s="106" t="s">
        <v>17</v>
      </c>
      <c r="D5" s="106"/>
      <c r="E5" s="106"/>
      <c r="F5" s="106"/>
      <c r="G5" s="117" t="s">
        <v>18</v>
      </c>
      <c r="H5" s="117"/>
      <c r="I5" s="117"/>
      <c r="J5" s="117"/>
      <c r="K5" s="107" t="s">
        <v>22</v>
      </c>
      <c r="L5" s="107"/>
      <c r="M5" s="107"/>
      <c r="N5" s="107"/>
    </row>
    <row r="6" spans="2:14" ht="15" customHeight="1" thickBot="1">
      <c r="B6" s="105"/>
      <c r="C6" s="106"/>
      <c r="D6" s="106"/>
      <c r="E6" s="106"/>
      <c r="F6" s="106"/>
      <c r="G6" s="117"/>
      <c r="H6" s="117"/>
      <c r="I6" s="117"/>
      <c r="J6" s="117"/>
      <c r="K6" s="107"/>
      <c r="L6" s="107"/>
      <c r="M6" s="107"/>
      <c r="N6" s="107"/>
    </row>
    <row r="7" spans="2:14" ht="15" customHeight="1" thickBot="1">
      <c r="B7" s="105"/>
      <c r="C7" s="106"/>
      <c r="D7" s="106"/>
      <c r="E7" s="106"/>
      <c r="F7" s="106"/>
      <c r="G7" s="117"/>
      <c r="H7" s="117"/>
      <c r="I7" s="117"/>
      <c r="J7" s="117"/>
      <c r="K7" s="107"/>
      <c r="L7" s="107"/>
      <c r="M7" s="107"/>
      <c r="N7" s="107"/>
    </row>
    <row r="8" spans="2:14" ht="15" customHeight="1" thickBot="1">
      <c r="B8" s="105"/>
      <c r="C8" s="106"/>
      <c r="D8" s="106"/>
      <c r="E8" s="106"/>
      <c r="F8" s="106"/>
      <c r="G8" s="117"/>
      <c r="H8" s="117"/>
      <c r="I8" s="117"/>
      <c r="J8" s="117"/>
      <c r="K8" s="107"/>
      <c r="L8" s="107"/>
      <c r="M8" s="107"/>
      <c r="N8" s="107"/>
    </row>
    <row r="9" spans="2:14" ht="15.75" customHeight="1" thickBot="1">
      <c r="B9" s="105"/>
      <c r="C9" s="106"/>
      <c r="D9" s="106"/>
      <c r="E9" s="106"/>
      <c r="F9" s="106"/>
      <c r="G9" s="117"/>
      <c r="H9" s="117"/>
      <c r="I9" s="117"/>
      <c r="J9" s="117"/>
      <c r="K9" s="107"/>
      <c r="L9" s="107"/>
      <c r="M9" s="107"/>
      <c r="N9" s="107"/>
    </row>
    <row r="10" spans="2:14" ht="15" customHeight="1" thickBot="1">
      <c r="B10" s="105" t="s">
        <v>14</v>
      </c>
      <c r="C10" s="106" t="s">
        <v>44</v>
      </c>
      <c r="D10" s="106"/>
      <c r="E10" s="106"/>
      <c r="F10" s="106"/>
      <c r="G10" s="118" t="s">
        <v>45</v>
      </c>
      <c r="H10" s="119"/>
      <c r="I10" s="119"/>
      <c r="J10" s="120"/>
      <c r="K10" s="107" t="s">
        <v>23</v>
      </c>
      <c r="L10" s="107"/>
      <c r="M10" s="107"/>
      <c r="N10" s="107"/>
    </row>
    <row r="11" spans="2:14" ht="15" customHeight="1" thickBot="1">
      <c r="B11" s="105"/>
      <c r="C11" s="106"/>
      <c r="D11" s="106"/>
      <c r="E11" s="106"/>
      <c r="F11" s="106"/>
      <c r="G11" s="121"/>
      <c r="H11" s="122"/>
      <c r="I11" s="122"/>
      <c r="J11" s="123"/>
      <c r="K11" s="107"/>
      <c r="L11" s="107"/>
      <c r="M11" s="107"/>
      <c r="N11" s="107"/>
    </row>
    <row r="12" spans="2:14" ht="15" customHeight="1" thickBot="1">
      <c r="B12" s="105"/>
      <c r="C12" s="106"/>
      <c r="D12" s="106"/>
      <c r="E12" s="106"/>
      <c r="F12" s="106"/>
      <c r="G12" s="121"/>
      <c r="H12" s="122"/>
      <c r="I12" s="122"/>
      <c r="J12" s="123"/>
      <c r="K12" s="107"/>
      <c r="L12" s="107"/>
      <c r="M12" s="107"/>
      <c r="N12" s="107"/>
    </row>
    <row r="13" spans="2:14" ht="15" customHeight="1" thickBot="1">
      <c r="B13" s="105"/>
      <c r="C13" s="106"/>
      <c r="D13" s="106"/>
      <c r="E13" s="106"/>
      <c r="F13" s="106"/>
      <c r="G13" s="121"/>
      <c r="H13" s="122"/>
      <c r="I13" s="122"/>
      <c r="J13" s="123"/>
      <c r="K13" s="107"/>
      <c r="L13" s="107"/>
      <c r="M13" s="107"/>
      <c r="N13" s="107"/>
    </row>
    <row r="14" spans="2:14" ht="15.75" customHeight="1" thickBot="1">
      <c r="B14" s="105"/>
      <c r="C14" s="106"/>
      <c r="D14" s="106"/>
      <c r="E14" s="106"/>
      <c r="F14" s="106"/>
      <c r="G14" s="124"/>
      <c r="H14" s="125"/>
      <c r="I14" s="125"/>
      <c r="J14" s="126"/>
      <c r="K14" s="107"/>
      <c r="L14" s="107"/>
      <c r="M14" s="107"/>
      <c r="N14" s="107"/>
    </row>
    <row r="15" spans="2:14" ht="15" customHeight="1" thickBot="1">
      <c r="B15" s="105" t="s">
        <v>15</v>
      </c>
      <c r="C15" s="107" t="s">
        <v>22</v>
      </c>
      <c r="D15" s="107"/>
      <c r="E15" s="107"/>
      <c r="F15" s="107"/>
      <c r="G15" s="117" t="s">
        <v>46</v>
      </c>
      <c r="H15" s="117"/>
      <c r="I15" s="117"/>
      <c r="J15" s="117"/>
      <c r="K15" s="107" t="s">
        <v>48</v>
      </c>
      <c r="L15" s="107"/>
      <c r="M15" s="107"/>
      <c r="N15" s="107"/>
    </row>
    <row r="16" spans="2:14" ht="15" customHeight="1" thickBot="1">
      <c r="B16" s="105"/>
      <c r="C16" s="107"/>
      <c r="D16" s="107"/>
      <c r="E16" s="107"/>
      <c r="F16" s="107"/>
      <c r="G16" s="117"/>
      <c r="H16" s="117"/>
      <c r="I16" s="117"/>
      <c r="J16" s="117"/>
      <c r="K16" s="107"/>
      <c r="L16" s="107"/>
      <c r="M16" s="107"/>
      <c r="N16" s="107"/>
    </row>
    <row r="17" spans="2:14" ht="15" customHeight="1" thickBot="1">
      <c r="B17" s="105"/>
      <c r="C17" s="107"/>
      <c r="D17" s="107"/>
      <c r="E17" s="107"/>
      <c r="F17" s="107"/>
      <c r="G17" s="117"/>
      <c r="H17" s="117"/>
      <c r="I17" s="117"/>
      <c r="J17" s="117"/>
      <c r="K17" s="107"/>
      <c r="L17" s="107"/>
      <c r="M17" s="107"/>
      <c r="N17" s="107"/>
    </row>
    <row r="18" spans="2:14" ht="15" customHeight="1" thickBot="1">
      <c r="B18" s="105"/>
      <c r="C18" s="107"/>
      <c r="D18" s="107"/>
      <c r="E18" s="107"/>
      <c r="F18" s="107"/>
      <c r="G18" s="117"/>
      <c r="H18" s="117"/>
      <c r="I18" s="117"/>
      <c r="J18" s="117"/>
      <c r="K18" s="107"/>
      <c r="L18" s="107"/>
      <c r="M18" s="107"/>
      <c r="N18" s="107"/>
    </row>
    <row r="19" spans="2:14" ht="15.75" customHeight="1" thickBot="1">
      <c r="B19" s="105"/>
      <c r="C19" s="107"/>
      <c r="D19" s="107"/>
      <c r="E19" s="107"/>
      <c r="F19" s="107"/>
      <c r="G19" s="117"/>
      <c r="H19" s="117"/>
      <c r="I19" s="117"/>
      <c r="J19" s="117"/>
      <c r="K19" s="107"/>
      <c r="L19" s="107"/>
      <c r="M19" s="107"/>
      <c r="N19" s="107"/>
    </row>
    <row r="20" spans="2:14" ht="15" customHeight="1" thickBot="1">
      <c r="B20" s="105" t="s">
        <v>16</v>
      </c>
      <c r="C20" s="107" t="s">
        <v>49</v>
      </c>
      <c r="D20" s="107"/>
      <c r="E20" s="107"/>
      <c r="F20" s="107"/>
      <c r="G20" s="117" t="s">
        <v>50</v>
      </c>
      <c r="H20" s="117"/>
      <c r="I20" s="117"/>
      <c r="J20" s="117"/>
      <c r="K20" s="107" t="s">
        <v>47</v>
      </c>
      <c r="L20" s="107"/>
      <c r="M20" s="107"/>
      <c r="N20" s="107"/>
    </row>
    <row r="21" spans="2:14" ht="15" customHeight="1" thickBot="1">
      <c r="B21" s="105"/>
      <c r="C21" s="107"/>
      <c r="D21" s="107"/>
      <c r="E21" s="107"/>
      <c r="F21" s="107"/>
      <c r="G21" s="117"/>
      <c r="H21" s="117"/>
      <c r="I21" s="117"/>
      <c r="J21" s="117"/>
      <c r="K21" s="107"/>
      <c r="L21" s="107"/>
      <c r="M21" s="107"/>
      <c r="N21" s="107"/>
    </row>
    <row r="22" spans="2:14" ht="15" customHeight="1" thickBot="1">
      <c r="B22" s="105"/>
      <c r="C22" s="107"/>
      <c r="D22" s="107"/>
      <c r="E22" s="107"/>
      <c r="F22" s="107"/>
      <c r="G22" s="117"/>
      <c r="H22" s="117"/>
      <c r="I22" s="117"/>
      <c r="J22" s="117"/>
      <c r="K22" s="107"/>
      <c r="L22" s="107"/>
      <c r="M22" s="107"/>
      <c r="N22" s="107"/>
    </row>
    <row r="23" spans="2:14" ht="15" customHeight="1" thickBot="1">
      <c r="B23" s="105"/>
      <c r="C23" s="107"/>
      <c r="D23" s="107"/>
      <c r="E23" s="107"/>
      <c r="F23" s="107"/>
      <c r="G23" s="117"/>
      <c r="H23" s="117"/>
      <c r="I23" s="117"/>
      <c r="J23" s="117"/>
      <c r="K23" s="107"/>
      <c r="L23" s="107"/>
      <c r="M23" s="107"/>
      <c r="N23" s="107"/>
    </row>
    <row r="24" spans="2:14" ht="15.75" customHeight="1" thickBot="1">
      <c r="B24" s="105"/>
      <c r="C24" s="107"/>
      <c r="D24" s="107"/>
      <c r="E24" s="107"/>
      <c r="F24" s="107"/>
      <c r="G24" s="117"/>
      <c r="H24" s="117"/>
      <c r="I24" s="117"/>
      <c r="J24" s="117"/>
      <c r="K24" s="107"/>
      <c r="L24" s="107"/>
      <c r="M24" s="107"/>
      <c r="N24" s="107"/>
    </row>
  </sheetData>
  <sheetProtection/>
  <mergeCells count="18">
    <mergeCell ref="K5:N9"/>
    <mergeCell ref="C5:F9"/>
    <mergeCell ref="B15:B19"/>
    <mergeCell ref="B20:B24"/>
    <mergeCell ref="C20:F24"/>
    <mergeCell ref="G20:J24"/>
    <mergeCell ref="K20:N24"/>
    <mergeCell ref="K10:N14"/>
    <mergeCell ref="B1:N1"/>
    <mergeCell ref="G5:J9"/>
    <mergeCell ref="C10:F14"/>
    <mergeCell ref="C15:F19"/>
    <mergeCell ref="G15:J19"/>
    <mergeCell ref="B3:N3"/>
    <mergeCell ref="B5:B9"/>
    <mergeCell ref="G10:J14"/>
    <mergeCell ref="K15:N19"/>
    <mergeCell ref="B10:B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0"/>
  <sheetViews>
    <sheetView zoomScale="75" zoomScaleNormal="75" zoomScalePageLayoutView="0" workbookViewId="0" topLeftCell="A1">
      <selection activeCell="D109" sqref="D109:Q109"/>
    </sheetView>
  </sheetViews>
  <sheetFormatPr defaultColWidth="9.140625" defaultRowHeight="15"/>
  <cols>
    <col min="1" max="1" width="3.28125" style="6" customWidth="1"/>
    <col min="2" max="2" width="8.57421875" style="6" customWidth="1"/>
    <col min="3" max="3" width="8.7109375" style="6" customWidth="1"/>
    <col min="4" max="4" width="11.00390625" style="11" customWidth="1"/>
    <col min="5" max="5" width="10.7109375" style="11" customWidth="1"/>
    <col min="6" max="6" width="7.57421875" style="6" customWidth="1"/>
    <col min="7" max="13" width="10.140625" style="6" customWidth="1"/>
    <col min="14" max="15" width="10.28125" style="6" customWidth="1"/>
    <col min="16" max="16" width="10.140625" style="6" customWidth="1"/>
    <col min="17" max="17" width="11.140625" style="6" customWidth="1"/>
    <col min="18" max="18" width="16.57421875" style="11" customWidth="1"/>
    <col min="19" max="16384" width="9.140625" style="6" customWidth="1"/>
  </cols>
  <sheetData>
    <row r="1" spans="2:13" ht="18">
      <c r="B1" s="33" t="s">
        <v>230</v>
      </c>
      <c r="C1" s="34"/>
      <c r="D1" s="34"/>
      <c r="E1" s="35" t="s">
        <v>231</v>
      </c>
      <c r="G1" s="35" t="s">
        <v>241</v>
      </c>
      <c r="H1" s="35"/>
      <c r="I1" s="35"/>
      <c r="J1" s="35"/>
      <c r="K1" s="35"/>
      <c r="L1" s="35"/>
      <c r="M1" s="35"/>
    </row>
    <row r="2" ht="18.75" thickBot="1"/>
    <row r="3" spans="2:6" ht="18">
      <c r="B3" s="127" t="s">
        <v>193</v>
      </c>
      <c r="C3" s="127"/>
      <c r="D3" s="127"/>
      <c r="E3" s="127"/>
      <c r="F3" s="127"/>
    </row>
    <row r="4" ht="18.75" thickBot="1"/>
    <row r="5" spans="3:6" ht="18.75" thickBot="1">
      <c r="C5" s="18" t="s">
        <v>165</v>
      </c>
      <c r="D5" s="19" t="s">
        <v>167</v>
      </c>
      <c r="E5" s="25"/>
      <c r="F5" s="20" t="s">
        <v>166</v>
      </c>
    </row>
    <row r="6" spans="2:17" ht="18.75" thickBot="1">
      <c r="B6" s="36" t="str">
        <f aca="true" t="shared" si="0" ref="B6:F18">B255</f>
        <v>AFO</v>
      </c>
      <c r="C6" s="36">
        <f t="shared" si="0"/>
        <v>175</v>
      </c>
      <c r="D6" s="73">
        <f t="shared" si="0"/>
        <v>153.63333333333333</v>
      </c>
      <c r="E6" s="36">
        <f t="shared" si="0"/>
        <v>0</v>
      </c>
      <c r="F6" s="73">
        <f t="shared" si="0"/>
        <v>21.366666666666674</v>
      </c>
      <c r="G6" s="21">
        <f>F6/C6</f>
        <v>0.12209523809523813</v>
      </c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ht="18.75" thickBot="1">
      <c r="B7" s="36" t="str">
        <f t="shared" si="0"/>
        <v>DAD</v>
      </c>
      <c r="C7" s="36">
        <f t="shared" si="0"/>
        <v>90</v>
      </c>
      <c r="D7" s="73">
        <f t="shared" si="0"/>
        <v>77.21666666666667</v>
      </c>
      <c r="E7" s="36">
        <f t="shared" si="0"/>
        <v>0</v>
      </c>
      <c r="F7" s="73">
        <f t="shared" si="0"/>
        <v>12.783333333333331</v>
      </c>
      <c r="G7" s="21">
        <f aca="true" t="shared" si="1" ref="G7:G19">F7/C7</f>
        <v>0.14203703703703702</v>
      </c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8.75" thickBot="1">
      <c r="B8" s="36" t="str">
        <f t="shared" si="0"/>
        <v>AUG</v>
      </c>
      <c r="C8" s="36">
        <f t="shared" si="0"/>
        <v>145</v>
      </c>
      <c r="D8" s="73">
        <f t="shared" si="0"/>
        <v>125.28333333333333</v>
      </c>
      <c r="E8" s="36">
        <f t="shared" si="0"/>
        <v>0</v>
      </c>
      <c r="F8" s="73">
        <f t="shared" si="0"/>
        <v>19.71666666666667</v>
      </c>
      <c r="G8" s="21">
        <f t="shared" si="1"/>
        <v>0.1359770114942529</v>
      </c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ht="18.75" thickBot="1">
      <c r="B9" s="36" t="str">
        <f t="shared" si="0"/>
        <v>CEX</v>
      </c>
      <c r="C9" s="36">
        <f t="shared" si="0"/>
        <v>70</v>
      </c>
      <c r="D9" s="73">
        <f t="shared" si="0"/>
        <v>60.43333333333334</v>
      </c>
      <c r="E9" s="36">
        <f t="shared" si="0"/>
        <v>0</v>
      </c>
      <c r="F9" s="73">
        <f t="shared" si="0"/>
        <v>9.566666666666663</v>
      </c>
      <c r="G9" s="21">
        <f t="shared" si="1"/>
        <v>0.1366666666666666</v>
      </c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18.75" thickBot="1">
      <c r="B10" s="36" t="str">
        <f t="shared" si="0"/>
        <v>DCO</v>
      </c>
      <c r="C10" s="36">
        <f t="shared" si="0"/>
        <v>40</v>
      </c>
      <c r="D10" s="73">
        <f t="shared" si="0"/>
        <v>31.866666666666667</v>
      </c>
      <c r="E10" s="36">
        <f t="shared" si="0"/>
        <v>0</v>
      </c>
      <c r="F10" s="73">
        <f t="shared" si="0"/>
        <v>8.133333333333333</v>
      </c>
      <c r="G10" s="21">
        <f t="shared" si="1"/>
        <v>0.2033333333333333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ht="18.75" thickBot="1">
      <c r="B11" s="36" t="str">
        <f t="shared" si="0"/>
        <v>APU</v>
      </c>
      <c r="C11" s="36">
        <f t="shared" si="0"/>
        <v>102</v>
      </c>
      <c r="D11" s="73">
        <f t="shared" si="0"/>
        <v>88.2</v>
      </c>
      <c r="E11" s="36">
        <f t="shared" si="0"/>
        <v>0</v>
      </c>
      <c r="F11" s="73">
        <f t="shared" si="0"/>
        <v>13.799999999999997</v>
      </c>
      <c r="G11" s="21">
        <f t="shared" si="1"/>
        <v>0.1352941176470588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ht="18.75" thickBot="1">
      <c r="B12" s="36" t="str">
        <f t="shared" si="0"/>
        <v>CGE</v>
      </c>
      <c r="C12" s="36">
        <f t="shared" si="0"/>
        <v>50</v>
      </c>
      <c r="D12" s="73">
        <f t="shared" si="0"/>
        <v>41.86666666666667</v>
      </c>
      <c r="E12" s="36">
        <f t="shared" si="0"/>
        <v>0</v>
      </c>
      <c r="F12" s="73">
        <f t="shared" si="0"/>
        <v>8.133333333333333</v>
      </c>
      <c r="G12" s="21">
        <f t="shared" si="1"/>
        <v>0.16266666666666665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ht="18.75" thickBot="1">
      <c r="B13" s="36" t="str">
        <f t="shared" si="0"/>
        <v>CPU</v>
      </c>
      <c r="C13" s="36">
        <f t="shared" si="0"/>
        <v>100</v>
      </c>
      <c r="D13" s="73">
        <f t="shared" si="0"/>
        <v>93.11666666666666</v>
      </c>
      <c r="E13" s="36">
        <f t="shared" si="0"/>
        <v>0</v>
      </c>
      <c r="F13" s="73">
        <f t="shared" si="0"/>
        <v>6.88333333333334</v>
      </c>
      <c r="G13" s="21">
        <f t="shared" si="1"/>
        <v>0.0688333333333334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ht="18.75" thickBot="1">
      <c r="B14" s="36" t="str">
        <f t="shared" si="0"/>
        <v>DCV</v>
      </c>
      <c r="C14" s="36">
        <f t="shared" si="0"/>
        <v>80</v>
      </c>
      <c r="D14" s="73">
        <f t="shared" si="0"/>
        <v>71.13333333333333</v>
      </c>
      <c r="E14" s="36">
        <f t="shared" si="0"/>
        <v>0</v>
      </c>
      <c r="F14" s="73">
        <f t="shared" si="0"/>
        <v>8.866666666666674</v>
      </c>
      <c r="G14" s="21">
        <f t="shared" si="1"/>
        <v>0.11083333333333342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8.75" thickBot="1">
      <c r="B15" s="36" t="str">
        <f t="shared" si="0"/>
        <v>DPC</v>
      </c>
      <c r="C15" s="36">
        <f t="shared" si="0"/>
        <v>100</v>
      </c>
      <c r="D15" s="73">
        <f t="shared" si="0"/>
        <v>93.05</v>
      </c>
      <c r="E15" s="36">
        <f t="shared" si="0"/>
        <v>0</v>
      </c>
      <c r="F15" s="73">
        <f t="shared" si="0"/>
        <v>6.950000000000003</v>
      </c>
      <c r="G15" s="21">
        <f t="shared" si="1"/>
        <v>0.06950000000000003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8.75" thickBot="1">
      <c r="B16" s="36" t="str">
        <f t="shared" si="0"/>
        <v>SIM</v>
      </c>
      <c r="C16" s="36">
        <f t="shared" si="0"/>
        <v>40</v>
      </c>
      <c r="D16" s="73">
        <f t="shared" si="0"/>
        <v>40</v>
      </c>
      <c r="E16" s="36">
        <f t="shared" si="0"/>
        <v>0</v>
      </c>
      <c r="F16" s="73">
        <f t="shared" si="0"/>
        <v>0</v>
      </c>
      <c r="G16" s="21">
        <f t="shared" si="1"/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8.75" thickBot="1">
      <c r="B17" s="36" t="str">
        <f t="shared" si="0"/>
        <v>DIS</v>
      </c>
      <c r="C17" s="36">
        <f t="shared" si="0"/>
        <v>20</v>
      </c>
      <c r="D17" s="73">
        <f t="shared" si="0"/>
        <v>20</v>
      </c>
      <c r="E17" s="36">
        <f t="shared" si="0"/>
        <v>0</v>
      </c>
      <c r="F17" s="73">
        <f t="shared" si="0"/>
        <v>0</v>
      </c>
      <c r="G17" s="21">
        <f t="shared" si="1"/>
        <v>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ht="18">
      <c r="B18" s="36" t="str">
        <f t="shared" si="0"/>
        <v>OUTRAS</v>
      </c>
      <c r="C18" s="36">
        <f t="shared" si="0"/>
        <v>37</v>
      </c>
      <c r="D18" s="73">
        <f t="shared" si="0"/>
        <v>36.13333333333333</v>
      </c>
      <c r="E18" s="36">
        <f t="shared" si="0"/>
        <v>0</v>
      </c>
      <c r="F18" s="73">
        <f t="shared" si="0"/>
        <v>0.8666666666666671</v>
      </c>
      <c r="G18" s="21">
        <f t="shared" si="1"/>
        <v>0.023423423423423437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3:7" ht="18">
      <c r="C19" s="32">
        <f>SUM(C6:C18)</f>
        <v>1049</v>
      </c>
      <c r="F19" s="54">
        <f>SUM(F6:F18)</f>
        <v>117.06666666666669</v>
      </c>
      <c r="G19" s="6">
        <f t="shared" si="1"/>
        <v>0.11159834763266606</v>
      </c>
    </row>
    <row r="20" ht="18">
      <c r="C20" s="32"/>
    </row>
    <row r="21" spans="3:17" ht="18">
      <c r="C21" s="128" t="s">
        <v>236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3:18" ht="18">
      <c r="C22" s="40"/>
      <c r="D22" s="41" t="s">
        <v>92</v>
      </c>
      <c r="E22" s="41" t="s">
        <v>89</v>
      </c>
      <c r="F22" s="41" t="s">
        <v>90</v>
      </c>
      <c r="G22" s="41" t="s">
        <v>87</v>
      </c>
      <c r="H22" s="41" t="s">
        <v>88</v>
      </c>
      <c r="I22" s="41" t="s">
        <v>91</v>
      </c>
      <c r="J22" s="41" t="s">
        <v>94</v>
      </c>
      <c r="K22" s="41" t="s">
        <v>95</v>
      </c>
      <c r="L22" s="41" t="s">
        <v>196</v>
      </c>
      <c r="M22" s="41" t="s">
        <v>93</v>
      </c>
      <c r="N22" s="41" t="s">
        <v>198</v>
      </c>
      <c r="O22" s="41"/>
      <c r="P22" s="41" t="s">
        <v>234</v>
      </c>
      <c r="Q22" s="41" t="s">
        <v>408</v>
      </c>
      <c r="R22" s="11" t="s">
        <v>237</v>
      </c>
    </row>
    <row r="23" spans="3:17" ht="18">
      <c r="C23" s="40"/>
      <c r="D23" s="98"/>
      <c r="E23" s="99"/>
      <c r="F23" s="99"/>
      <c r="G23" s="99"/>
      <c r="H23" s="99"/>
      <c r="I23" s="99"/>
      <c r="J23" s="101" t="s">
        <v>263</v>
      </c>
      <c r="K23" s="99"/>
      <c r="L23" s="99"/>
      <c r="M23" s="99"/>
      <c r="N23" s="99"/>
      <c r="O23" s="99"/>
      <c r="P23" s="99"/>
      <c r="Q23" s="100"/>
    </row>
    <row r="24" spans="2:20" ht="18">
      <c r="B24" s="7">
        <v>39797</v>
      </c>
      <c r="C24" s="8" t="s">
        <v>83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T24" s="6">
        <v>1</v>
      </c>
    </row>
    <row r="25" spans="2:20" ht="18">
      <c r="B25" s="7">
        <f>B24+1</f>
        <v>39798</v>
      </c>
      <c r="C25" s="8" t="s">
        <v>84</v>
      </c>
      <c r="D25" s="23">
        <v>61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T25" s="6">
        <v>1</v>
      </c>
    </row>
    <row r="26" spans="2:20" ht="18">
      <c r="B26" s="7">
        <f aca="true" t="shared" si="2" ref="B26:B89">B25+1</f>
        <v>39799</v>
      </c>
      <c r="C26" s="8" t="s">
        <v>85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1">
        <v>1</v>
      </c>
      <c r="T26" s="6">
        <v>1</v>
      </c>
    </row>
    <row r="27" spans="2:22" ht="18">
      <c r="B27" s="7">
        <f t="shared" si="2"/>
        <v>39800</v>
      </c>
      <c r="C27" s="8" t="s">
        <v>86</v>
      </c>
      <c r="D27" s="23">
        <v>40</v>
      </c>
      <c r="E27" s="23">
        <v>60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T27" s="6">
        <v>1</v>
      </c>
      <c r="V27" s="6" t="s">
        <v>238</v>
      </c>
    </row>
    <row r="28" spans="2:25" ht="18">
      <c r="B28" s="7">
        <f t="shared" si="2"/>
        <v>39801</v>
      </c>
      <c r="C28" s="8" t="s">
        <v>80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S28" s="31"/>
      <c r="T28" s="6">
        <v>1</v>
      </c>
      <c r="U28" s="31"/>
      <c r="V28" s="43" t="s">
        <v>195</v>
      </c>
      <c r="W28" s="23" t="s">
        <v>195</v>
      </c>
      <c r="X28" s="23" t="s">
        <v>232</v>
      </c>
      <c r="Y28" s="23" t="s">
        <v>232</v>
      </c>
    </row>
    <row r="29" spans="2:25" ht="18">
      <c r="B29" s="7">
        <f t="shared" si="2"/>
        <v>39802</v>
      </c>
      <c r="C29" s="8" t="s">
        <v>81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S29" s="31"/>
      <c r="T29" s="6">
        <v>1</v>
      </c>
      <c r="U29" s="31"/>
      <c r="V29" s="43" t="s">
        <v>233</v>
      </c>
      <c r="W29" s="23" t="s">
        <v>233</v>
      </c>
      <c r="X29" s="23" t="s">
        <v>232</v>
      </c>
      <c r="Y29" s="23" t="s">
        <v>232</v>
      </c>
    </row>
    <row r="30" spans="2:25" ht="18">
      <c r="B30" s="7">
        <f t="shared" si="2"/>
        <v>39803</v>
      </c>
      <c r="C30" s="8" t="s">
        <v>82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S30" s="31"/>
      <c r="T30" s="6">
        <v>1</v>
      </c>
      <c r="U30" s="31"/>
      <c r="V30" s="43" t="s">
        <v>89</v>
      </c>
      <c r="W30" s="23" t="s">
        <v>88</v>
      </c>
      <c r="X30" s="23" t="s">
        <v>232</v>
      </c>
      <c r="Y30" s="23" t="s">
        <v>232</v>
      </c>
    </row>
    <row r="31" spans="2:20" ht="18">
      <c r="B31" s="9">
        <f t="shared" si="2"/>
        <v>39804</v>
      </c>
      <c r="C31" s="10" t="s">
        <v>83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T31" s="6">
        <v>1</v>
      </c>
    </row>
    <row r="32" spans="2:20" ht="18">
      <c r="B32" s="9">
        <f t="shared" si="2"/>
        <v>39805</v>
      </c>
      <c r="C32" s="10" t="s">
        <v>84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T32" s="6">
        <v>1</v>
      </c>
    </row>
    <row r="33" spans="2:20" ht="18">
      <c r="B33" s="9">
        <f t="shared" si="2"/>
        <v>39806</v>
      </c>
      <c r="C33" s="10" t="s">
        <v>85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T33" s="6">
        <v>1</v>
      </c>
    </row>
    <row r="34" spans="2:20" ht="18">
      <c r="B34" s="9">
        <f t="shared" si="2"/>
        <v>39807</v>
      </c>
      <c r="C34" s="10" t="s">
        <v>86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1"/>
      <c r="T34" s="6">
        <v>1</v>
      </c>
    </row>
    <row r="35" spans="2:20" ht="18">
      <c r="B35" s="9">
        <f t="shared" si="2"/>
        <v>39808</v>
      </c>
      <c r="C35" s="10" t="s">
        <v>80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T35" s="6">
        <v>1</v>
      </c>
    </row>
    <row r="36" spans="2:20" ht="18">
      <c r="B36" s="9">
        <f t="shared" si="2"/>
        <v>39809</v>
      </c>
      <c r="C36" s="10" t="s">
        <v>81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T36" s="6">
        <v>1</v>
      </c>
    </row>
    <row r="37" spans="2:20" ht="17.25" customHeight="1">
      <c r="B37" s="9">
        <f t="shared" si="2"/>
        <v>39810</v>
      </c>
      <c r="C37" s="10" t="s">
        <v>82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T37" s="6">
        <v>1</v>
      </c>
    </row>
    <row r="38" spans="2:20" ht="17.25" customHeight="1">
      <c r="B38" s="7">
        <f t="shared" si="2"/>
        <v>39811</v>
      </c>
      <c r="C38" s="8" t="s">
        <v>83</v>
      </c>
      <c r="D38" s="23"/>
      <c r="E38" s="23">
        <v>76</v>
      </c>
      <c r="F38" s="23">
        <v>70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T38" s="6">
        <v>1</v>
      </c>
    </row>
    <row r="39" spans="2:20" ht="17.25" customHeight="1">
      <c r="B39" s="7">
        <f t="shared" si="2"/>
        <v>39812</v>
      </c>
      <c r="C39" s="8" t="s">
        <v>84</v>
      </c>
      <c r="D39" s="23"/>
      <c r="E39" s="23"/>
      <c r="F39" s="23">
        <v>50</v>
      </c>
      <c r="G39" s="23"/>
      <c r="H39" s="23"/>
      <c r="I39" s="23"/>
      <c r="J39" s="23"/>
      <c r="K39" s="23">
        <v>131</v>
      </c>
      <c r="L39" s="23"/>
      <c r="M39" s="23"/>
      <c r="N39" s="23"/>
      <c r="O39" s="23"/>
      <c r="P39" s="23"/>
      <c r="Q39" s="23"/>
      <c r="T39" s="6">
        <v>1</v>
      </c>
    </row>
    <row r="40" spans="2:20" ht="17.25" customHeight="1">
      <c r="B40" s="7">
        <f t="shared" si="2"/>
        <v>39813</v>
      </c>
      <c r="C40" s="8" t="s">
        <v>85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T40" s="6">
        <v>1</v>
      </c>
    </row>
    <row r="41" spans="2:20" ht="17.25" customHeight="1">
      <c r="B41" s="7">
        <f t="shared" si="2"/>
        <v>39814</v>
      </c>
      <c r="C41" s="8" t="s">
        <v>86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T41" s="6">
        <v>1</v>
      </c>
    </row>
    <row r="42" spans="2:20" ht="17.25" customHeight="1">
      <c r="B42" s="7">
        <f t="shared" si="2"/>
        <v>39815</v>
      </c>
      <c r="C42" s="8" t="s">
        <v>80</v>
      </c>
      <c r="D42" s="23"/>
      <c r="E42" s="23"/>
      <c r="F42" s="23"/>
      <c r="G42" s="23"/>
      <c r="H42" s="23"/>
      <c r="I42" s="23">
        <v>43</v>
      </c>
      <c r="J42" s="23"/>
      <c r="K42" s="23"/>
      <c r="L42" s="23"/>
      <c r="M42" s="23"/>
      <c r="N42" s="23"/>
      <c r="O42" s="23"/>
      <c r="P42" s="23"/>
      <c r="Q42" s="23"/>
      <c r="T42" s="6">
        <v>1</v>
      </c>
    </row>
    <row r="43" spans="2:20" ht="17.25" customHeight="1">
      <c r="B43" s="7">
        <f t="shared" si="2"/>
        <v>39816</v>
      </c>
      <c r="C43" s="8" t="s">
        <v>81</v>
      </c>
      <c r="D43" s="23"/>
      <c r="E43" s="23"/>
      <c r="F43" s="23"/>
      <c r="G43" s="23"/>
      <c r="H43" s="23">
        <v>70</v>
      </c>
      <c r="I43" s="23">
        <v>17</v>
      </c>
      <c r="J43" s="23"/>
      <c r="K43" s="23"/>
      <c r="L43" s="23"/>
      <c r="M43" s="23"/>
      <c r="N43" s="23"/>
      <c r="O43" s="23"/>
      <c r="P43" s="23"/>
      <c r="Q43" s="23"/>
      <c r="T43" s="6">
        <v>1</v>
      </c>
    </row>
    <row r="44" spans="2:20" ht="17.25" customHeight="1">
      <c r="B44" s="7">
        <f t="shared" si="2"/>
        <v>39817</v>
      </c>
      <c r="C44" s="8" t="s">
        <v>82</v>
      </c>
      <c r="D44" s="23">
        <v>84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T44" s="6">
        <v>1</v>
      </c>
    </row>
    <row r="45" spans="2:20" ht="17.25" customHeight="1">
      <c r="B45" s="9">
        <f t="shared" si="2"/>
        <v>39818</v>
      </c>
      <c r="C45" s="10" t="s">
        <v>83</v>
      </c>
      <c r="D45" s="24">
        <v>30</v>
      </c>
      <c r="E45" s="24"/>
      <c r="F45" s="24">
        <v>75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T45" s="6">
        <v>1</v>
      </c>
    </row>
    <row r="46" spans="2:20" ht="17.25" customHeight="1">
      <c r="B46" s="9">
        <f t="shared" si="2"/>
        <v>39819</v>
      </c>
      <c r="C46" s="10" t="s">
        <v>84</v>
      </c>
      <c r="D46" s="24"/>
      <c r="E46" s="24"/>
      <c r="F46" s="24">
        <v>40</v>
      </c>
      <c r="G46" s="24"/>
      <c r="H46" s="24"/>
      <c r="I46" s="24">
        <v>101</v>
      </c>
      <c r="J46" s="24"/>
      <c r="K46" s="24"/>
      <c r="L46" s="24"/>
      <c r="M46" s="24"/>
      <c r="N46" s="24"/>
      <c r="O46" s="24"/>
      <c r="P46" s="24"/>
      <c r="Q46" s="24"/>
      <c r="R46" s="31"/>
      <c r="T46" s="6">
        <v>1</v>
      </c>
    </row>
    <row r="47" spans="2:20" ht="17.25" customHeight="1">
      <c r="B47" s="9">
        <f t="shared" si="2"/>
        <v>39820</v>
      </c>
      <c r="C47" s="10" t="s">
        <v>85</v>
      </c>
      <c r="D47" s="24"/>
      <c r="E47" s="24"/>
      <c r="F47" s="24"/>
      <c r="G47" s="24"/>
      <c r="H47" s="24"/>
      <c r="I47" s="24"/>
      <c r="J47" s="24"/>
      <c r="K47" s="24"/>
      <c r="L47" s="24">
        <v>106</v>
      </c>
      <c r="M47" s="24"/>
      <c r="N47" s="24"/>
      <c r="O47" s="24"/>
      <c r="P47" s="24"/>
      <c r="Q47" s="24"/>
      <c r="T47" s="6">
        <v>1</v>
      </c>
    </row>
    <row r="48" spans="2:20" ht="17.25" customHeight="1">
      <c r="B48" s="9">
        <f t="shared" si="2"/>
        <v>39821</v>
      </c>
      <c r="C48" s="10" t="s">
        <v>86</v>
      </c>
      <c r="D48" s="24"/>
      <c r="E48" s="24"/>
      <c r="F48" s="24"/>
      <c r="G48" s="24">
        <v>42</v>
      </c>
      <c r="H48" s="24"/>
      <c r="I48" s="24"/>
      <c r="J48" s="24"/>
      <c r="K48" s="24">
        <v>66</v>
      </c>
      <c r="L48" s="24"/>
      <c r="M48" s="24"/>
      <c r="N48" s="24"/>
      <c r="O48" s="24"/>
      <c r="P48" s="24"/>
      <c r="Q48" s="24"/>
      <c r="T48" s="6">
        <v>1</v>
      </c>
    </row>
    <row r="49" spans="2:20" ht="17.25" customHeight="1">
      <c r="B49" s="9">
        <f t="shared" si="2"/>
        <v>39822</v>
      </c>
      <c r="C49" s="10" t="s">
        <v>80</v>
      </c>
      <c r="D49" s="24"/>
      <c r="E49" s="24"/>
      <c r="F49" s="24"/>
      <c r="G49" s="24">
        <v>80</v>
      </c>
      <c r="H49" s="24"/>
      <c r="I49" s="24"/>
      <c r="J49" s="24"/>
      <c r="K49" s="24"/>
      <c r="L49" s="24"/>
      <c r="M49" s="24">
        <v>65</v>
      </c>
      <c r="N49" s="24"/>
      <c r="O49" s="24"/>
      <c r="P49" s="24"/>
      <c r="Q49" s="24"/>
      <c r="T49" s="6">
        <v>1</v>
      </c>
    </row>
    <row r="50" spans="2:20" ht="17.25" customHeight="1">
      <c r="B50" s="9">
        <f t="shared" si="2"/>
        <v>39823</v>
      </c>
      <c r="C50" s="10" t="s">
        <v>81</v>
      </c>
      <c r="D50" s="24"/>
      <c r="E50" s="24"/>
      <c r="F50" s="24"/>
      <c r="G50" s="24"/>
      <c r="H50" s="24"/>
      <c r="I50" s="24"/>
      <c r="J50" s="24">
        <v>67</v>
      </c>
      <c r="K50" s="24"/>
      <c r="L50" s="24"/>
      <c r="M50" s="24">
        <v>55</v>
      </c>
      <c r="N50" s="24"/>
      <c r="O50" s="24"/>
      <c r="P50" s="24"/>
      <c r="Q50" s="24"/>
      <c r="T50" s="6">
        <v>1</v>
      </c>
    </row>
    <row r="51" spans="2:20" ht="17.25" customHeight="1">
      <c r="B51" s="9">
        <f t="shared" si="2"/>
        <v>39824</v>
      </c>
      <c r="C51" s="10" t="s">
        <v>82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T51" s="6">
        <v>1</v>
      </c>
    </row>
    <row r="52" spans="2:20" ht="17.25" customHeight="1">
      <c r="B52" s="7">
        <f t="shared" si="2"/>
        <v>39825</v>
      </c>
      <c r="C52" s="8" t="s">
        <v>83</v>
      </c>
      <c r="D52" s="23">
        <v>153</v>
      </c>
      <c r="E52" s="23">
        <v>83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1">
        <v>2</v>
      </c>
      <c r="T52" s="6">
        <v>1</v>
      </c>
    </row>
    <row r="53" spans="2:20" ht="17.25" customHeight="1">
      <c r="B53" s="7">
        <f t="shared" si="2"/>
        <v>39826</v>
      </c>
      <c r="C53" s="8" t="s">
        <v>84</v>
      </c>
      <c r="D53" s="23"/>
      <c r="E53" s="23">
        <v>76</v>
      </c>
      <c r="F53" s="23">
        <v>123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T53" s="6">
        <v>1</v>
      </c>
    </row>
    <row r="54" spans="2:20" ht="17.25" customHeight="1">
      <c r="B54" s="7">
        <f t="shared" si="2"/>
        <v>39827</v>
      </c>
      <c r="C54" s="8" t="s">
        <v>85</v>
      </c>
      <c r="D54" s="23"/>
      <c r="E54" s="23"/>
      <c r="F54" s="23"/>
      <c r="G54" s="23"/>
      <c r="H54" s="23">
        <v>55</v>
      </c>
      <c r="I54" s="23">
        <v>61</v>
      </c>
      <c r="J54" s="23"/>
      <c r="K54" s="23">
        <v>104</v>
      </c>
      <c r="L54" s="23"/>
      <c r="M54" s="23"/>
      <c r="N54" s="23"/>
      <c r="O54" s="23"/>
      <c r="P54" s="23"/>
      <c r="Q54" s="23"/>
      <c r="T54" s="6">
        <v>1</v>
      </c>
    </row>
    <row r="55" spans="2:20" ht="17.25" customHeight="1">
      <c r="B55" s="7">
        <f t="shared" si="2"/>
        <v>39828</v>
      </c>
      <c r="C55" s="8" t="s">
        <v>86</v>
      </c>
      <c r="D55" s="23">
        <v>115</v>
      </c>
      <c r="E55" s="23"/>
      <c r="F55" s="23">
        <v>50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T55" s="6">
        <v>1</v>
      </c>
    </row>
    <row r="56" spans="2:20" ht="17.25" customHeight="1">
      <c r="B56" s="7">
        <f t="shared" si="2"/>
        <v>39829</v>
      </c>
      <c r="C56" s="8" t="s">
        <v>80</v>
      </c>
      <c r="D56" s="23"/>
      <c r="E56" s="23"/>
      <c r="F56" s="23">
        <v>72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T56" s="6">
        <v>1</v>
      </c>
    </row>
    <row r="57" spans="2:20" ht="17.25" customHeight="1">
      <c r="B57" s="7">
        <f t="shared" si="2"/>
        <v>39830</v>
      </c>
      <c r="C57" s="8" t="s">
        <v>81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T57" s="6">
        <v>1</v>
      </c>
    </row>
    <row r="58" spans="2:20" ht="17.25" customHeight="1">
      <c r="B58" s="7">
        <f t="shared" si="2"/>
        <v>39831</v>
      </c>
      <c r="C58" s="8" t="s">
        <v>82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T58" s="6">
        <v>1</v>
      </c>
    </row>
    <row r="59" spans="2:20" ht="17.25" customHeight="1">
      <c r="B59" s="9">
        <f t="shared" si="2"/>
        <v>39832</v>
      </c>
      <c r="C59" s="10" t="s">
        <v>83</v>
      </c>
      <c r="D59" s="24"/>
      <c r="E59" s="24"/>
      <c r="F59" s="24"/>
      <c r="G59" s="24"/>
      <c r="H59" s="24"/>
      <c r="I59" s="24">
        <v>121</v>
      </c>
      <c r="J59" s="24"/>
      <c r="K59" s="24"/>
      <c r="L59" s="24">
        <v>112</v>
      </c>
      <c r="M59" s="24"/>
      <c r="N59" s="24"/>
      <c r="O59" s="24"/>
      <c r="P59" s="24"/>
      <c r="Q59" s="24"/>
      <c r="T59" s="6">
        <v>1</v>
      </c>
    </row>
    <row r="60" spans="2:20" ht="17.25" customHeight="1">
      <c r="B60" s="9">
        <f t="shared" si="2"/>
        <v>39833</v>
      </c>
      <c r="C60" s="10" t="s">
        <v>84</v>
      </c>
      <c r="D60" s="24"/>
      <c r="E60" s="24"/>
      <c r="F60" s="24"/>
      <c r="G60" s="24">
        <v>121</v>
      </c>
      <c r="H60" s="24"/>
      <c r="I60" s="24"/>
      <c r="J60" s="24"/>
      <c r="K60" s="24">
        <v>62</v>
      </c>
      <c r="L60" s="24"/>
      <c r="M60" s="24">
        <v>66</v>
      </c>
      <c r="N60" s="24"/>
      <c r="O60" s="24"/>
      <c r="P60" s="24"/>
      <c r="Q60" s="24"/>
      <c r="T60" s="6">
        <v>1</v>
      </c>
    </row>
    <row r="61" spans="2:20" ht="17.25" customHeight="1">
      <c r="B61" s="9">
        <f t="shared" si="2"/>
        <v>39834</v>
      </c>
      <c r="C61" s="10" t="s">
        <v>85</v>
      </c>
      <c r="D61" s="24"/>
      <c r="E61" s="24"/>
      <c r="F61" s="24"/>
      <c r="G61" s="24"/>
      <c r="H61" s="24"/>
      <c r="I61" s="24"/>
      <c r="J61" s="24">
        <v>60</v>
      </c>
      <c r="K61" s="24"/>
      <c r="L61" s="24"/>
      <c r="M61" s="24">
        <v>65</v>
      </c>
      <c r="N61" s="24"/>
      <c r="O61" s="24"/>
      <c r="P61" s="24"/>
      <c r="Q61" s="24"/>
      <c r="T61" s="6">
        <v>1</v>
      </c>
    </row>
    <row r="62" spans="2:20" ht="17.25" customHeight="1">
      <c r="B62" s="9">
        <f t="shared" si="2"/>
        <v>39835</v>
      </c>
      <c r="C62" s="10" t="s">
        <v>86</v>
      </c>
      <c r="D62" s="24">
        <v>117</v>
      </c>
      <c r="E62" s="24">
        <v>125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11">
        <v>3</v>
      </c>
      <c r="T62" s="6">
        <v>1</v>
      </c>
    </row>
    <row r="63" spans="2:20" ht="17.25" customHeight="1">
      <c r="B63" s="9">
        <f t="shared" si="2"/>
        <v>39836</v>
      </c>
      <c r="C63" s="10" t="s">
        <v>80</v>
      </c>
      <c r="D63" s="24"/>
      <c r="E63" s="24"/>
      <c r="F63" s="24">
        <v>80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T63" s="6">
        <v>1</v>
      </c>
    </row>
    <row r="64" spans="2:20" ht="17.25" customHeight="1">
      <c r="B64" s="9">
        <f t="shared" si="2"/>
        <v>39837</v>
      </c>
      <c r="C64" s="10" t="s">
        <v>81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T64" s="6">
        <v>1</v>
      </c>
    </row>
    <row r="65" spans="2:20" ht="17.25" customHeight="1">
      <c r="B65" s="9">
        <f t="shared" si="2"/>
        <v>39838</v>
      </c>
      <c r="C65" s="10" t="s">
        <v>82</v>
      </c>
      <c r="D65" s="24"/>
      <c r="E65" s="24"/>
      <c r="F65" s="24">
        <v>35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T65" s="6">
        <v>1</v>
      </c>
    </row>
    <row r="66" spans="2:20" ht="17.25" customHeight="1">
      <c r="B66" s="7">
        <f t="shared" si="2"/>
        <v>39839</v>
      </c>
      <c r="C66" s="8" t="s">
        <v>83</v>
      </c>
      <c r="D66" s="23"/>
      <c r="E66" s="23"/>
      <c r="F66" s="23"/>
      <c r="G66" s="23"/>
      <c r="H66" s="23"/>
      <c r="I66" s="23">
        <v>55</v>
      </c>
      <c r="J66" s="23"/>
      <c r="K66" s="23"/>
      <c r="L66" s="23"/>
      <c r="M66" s="23"/>
      <c r="N66" s="23"/>
      <c r="O66" s="23"/>
      <c r="P66" s="23"/>
      <c r="Q66" s="23"/>
      <c r="T66" s="6">
        <v>1</v>
      </c>
    </row>
    <row r="67" spans="2:20" ht="17.25" customHeight="1">
      <c r="B67" s="7">
        <f t="shared" si="2"/>
        <v>39840</v>
      </c>
      <c r="C67" s="8" t="s">
        <v>84</v>
      </c>
      <c r="D67" s="23"/>
      <c r="E67" s="23"/>
      <c r="F67" s="23"/>
      <c r="G67" s="23"/>
      <c r="H67" s="23">
        <v>130</v>
      </c>
      <c r="I67" s="23"/>
      <c r="J67" s="23"/>
      <c r="K67" s="23">
        <v>50</v>
      </c>
      <c r="L67" s="23"/>
      <c r="M67" s="23"/>
      <c r="N67" s="23"/>
      <c r="O67" s="23"/>
      <c r="P67" s="23"/>
      <c r="Q67" s="23"/>
      <c r="T67" s="6">
        <v>1</v>
      </c>
    </row>
    <row r="68" spans="2:20" ht="17.25" customHeight="1">
      <c r="B68" s="7">
        <f t="shared" si="2"/>
        <v>39841</v>
      </c>
      <c r="C68" s="8" t="s">
        <v>85</v>
      </c>
      <c r="D68" s="23">
        <v>113</v>
      </c>
      <c r="E68" s="23"/>
      <c r="F68" s="23">
        <v>75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T68" s="6">
        <v>1</v>
      </c>
    </row>
    <row r="69" spans="2:20" ht="17.25" customHeight="1">
      <c r="B69" s="7">
        <f t="shared" si="2"/>
        <v>39842</v>
      </c>
      <c r="C69" s="8" t="s">
        <v>86</v>
      </c>
      <c r="D69" s="23"/>
      <c r="E69" s="23"/>
      <c r="F69" s="23">
        <v>28</v>
      </c>
      <c r="G69" s="23"/>
      <c r="H69" s="23"/>
      <c r="I69" s="23">
        <v>101</v>
      </c>
      <c r="J69" s="23"/>
      <c r="K69" s="23"/>
      <c r="L69" s="23"/>
      <c r="M69" s="23"/>
      <c r="N69" s="23"/>
      <c r="O69" s="23"/>
      <c r="P69" s="23"/>
      <c r="Q69" s="23"/>
      <c r="T69" s="6">
        <v>1</v>
      </c>
    </row>
    <row r="70" spans="2:20" ht="17.25" customHeight="1">
      <c r="B70" s="7">
        <f t="shared" si="2"/>
        <v>39843</v>
      </c>
      <c r="C70" s="8" t="s">
        <v>80</v>
      </c>
      <c r="D70" s="23"/>
      <c r="E70" s="23"/>
      <c r="F70" s="23"/>
      <c r="G70" s="23">
        <v>52</v>
      </c>
      <c r="H70" s="23"/>
      <c r="I70" s="23"/>
      <c r="J70" s="23"/>
      <c r="K70" s="23"/>
      <c r="L70" s="23">
        <v>102</v>
      </c>
      <c r="M70" s="23"/>
      <c r="N70" s="23"/>
      <c r="O70" s="23"/>
      <c r="P70" s="23"/>
      <c r="Q70" s="23"/>
      <c r="T70" s="6">
        <v>1</v>
      </c>
    </row>
    <row r="71" spans="2:20" ht="17.25" customHeight="1">
      <c r="B71" s="7">
        <f t="shared" si="2"/>
        <v>39844</v>
      </c>
      <c r="C71" s="8" t="s">
        <v>81</v>
      </c>
      <c r="D71" s="23"/>
      <c r="E71" s="23"/>
      <c r="F71" s="23"/>
      <c r="G71" s="23">
        <v>60</v>
      </c>
      <c r="H71" s="23"/>
      <c r="I71" s="23"/>
      <c r="J71" s="23"/>
      <c r="K71" s="23"/>
      <c r="L71" s="23"/>
      <c r="M71" s="23">
        <v>116</v>
      </c>
      <c r="N71" s="23"/>
      <c r="O71" s="23"/>
      <c r="P71" s="23"/>
      <c r="Q71" s="23"/>
      <c r="T71" s="6">
        <v>1</v>
      </c>
    </row>
    <row r="72" spans="2:20" ht="17.25" customHeight="1">
      <c r="B72" s="7">
        <f t="shared" si="2"/>
        <v>39845</v>
      </c>
      <c r="C72" s="8" t="s">
        <v>82</v>
      </c>
      <c r="D72" s="23"/>
      <c r="E72" s="23"/>
      <c r="F72" s="23"/>
      <c r="G72" s="23"/>
      <c r="H72" s="23"/>
      <c r="I72" s="23"/>
      <c r="J72" s="23">
        <v>57</v>
      </c>
      <c r="K72" s="23"/>
      <c r="L72" s="23"/>
      <c r="M72" s="23"/>
      <c r="N72" s="23"/>
      <c r="O72" s="23"/>
      <c r="P72" s="23"/>
      <c r="Q72" s="23"/>
      <c r="T72" s="6">
        <v>1</v>
      </c>
    </row>
    <row r="73" spans="2:20" ht="17.25" customHeight="1">
      <c r="B73" s="9">
        <f t="shared" si="2"/>
        <v>39846</v>
      </c>
      <c r="C73" s="10" t="s">
        <v>83</v>
      </c>
      <c r="D73" s="24"/>
      <c r="E73" s="24"/>
      <c r="F73" s="24"/>
      <c r="G73" s="24"/>
      <c r="H73" s="24"/>
      <c r="I73" s="24"/>
      <c r="J73" s="24">
        <v>40</v>
      </c>
      <c r="K73" s="24"/>
      <c r="L73" s="24"/>
      <c r="M73" s="24"/>
      <c r="N73" s="24"/>
      <c r="O73" s="24"/>
      <c r="P73" s="24"/>
      <c r="Q73" s="24"/>
      <c r="T73" s="6">
        <v>1</v>
      </c>
    </row>
    <row r="74" spans="2:20" ht="17.25" customHeight="1">
      <c r="B74" s="9">
        <f t="shared" si="2"/>
        <v>39847</v>
      </c>
      <c r="C74" s="10" t="s">
        <v>84</v>
      </c>
      <c r="D74" s="24">
        <v>130</v>
      </c>
      <c r="E74" s="24"/>
      <c r="F74" s="24"/>
      <c r="G74" s="24"/>
      <c r="H74" s="24"/>
      <c r="I74" s="24"/>
      <c r="J74" s="24">
        <v>18</v>
      </c>
      <c r="K74" s="24"/>
      <c r="L74" s="24"/>
      <c r="M74" s="24"/>
      <c r="N74" s="24"/>
      <c r="O74" s="24"/>
      <c r="P74" s="24"/>
      <c r="Q74" s="24"/>
      <c r="T74" s="6">
        <v>1</v>
      </c>
    </row>
    <row r="75" spans="2:20" ht="17.25" customHeight="1">
      <c r="B75" s="9">
        <f t="shared" si="2"/>
        <v>39848</v>
      </c>
      <c r="C75" s="10" t="s">
        <v>85</v>
      </c>
      <c r="D75" s="24"/>
      <c r="E75" s="24">
        <v>116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T75" s="6">
        <v>1</v>
      </c>
    </row>
    <row r="76" spans="2:20" ht="17.25" customHeight="1">
      <c r="B76" s="9">
        <f t="shared" si="2"/>
        <v>39849</v>
      </c>
      <c r="C76" s="10" t="s">
        <v>86</v>
      </c>
      <c r="D76" s="24"/>
      <c r="E76" s="24"/>
      <c r="F76" s="24">
        <v>112</v>
      </c>
      <c r="G76" s="24"/>
      <c r="H76" s="24"/>
      <c r="I76" s="24">
        <v>32</v>
      </c>
      <c r="J76" s="24"/>
      <c r="K76" s="24"/>
      <c r="L76" s="24"/>
      <c r="M76" s="24"/>
      <c r="N76" s="24"/>
      <c r="O76" s="24"/>
      <c r="P76" s="24"/>
      <c r="Q76" s="24">
        <v>52</v>
      </c>
      <c r="T76" s="6">
        <v>1</v>
      </c>
    </row>
    <row r="77" spans="2:20" ht="17.25" customHeight="1">
      <c r="B77" s="9">
        <f t="shared" si="2"/>
        <v>39850</v>
      </c>
      <c r="C77" s="10" t="s">
        <v>80</v>
      </c>
      <c r="D77" s="24"/>
      <c r="E77" s="24"/>
      <c r="F77" s="24"/>
      <c r="G77" s="24"/>
      <c r="H77" s="24"/>
      <c r="I77" s="24">
        <v>27</v>
      </c>
      <c r="J77" s="24"/>
      <c r="K77" s="24"/>
      <c r="L77" s="24"/>
      <c r="M77" s="24"/>
      <c r="N77" s="24"/>
      <c r="O77" s="24"/>
      <c r="P77" s="24"/>
      <c r="Q77" s="24"/>
      <c r="T77" s="6">
        <v>1</v>
      </c>
    </row>
    <row r="78" spans="2:20" ht="17.25" customHeight="1">
      <c r="B78" s="9">
        <f t="shared" si="2"/>
        <v>39851</v>
      </c>
      <c r="C78" s="10" t="s">
        <v>81</v>
      </c>
      <c r="D78" s="24"/>
      <c r="E78" s="24"/>
      <c r="F78" s="24"/>
      <c r="G78" s="24"/>
      <c r="H78" s="24">
        <v>123</v>
      </c>
      <c r="I78" s="24"/>
      <c r="J78" s="24"/>
      <c r="K78" s="24"/>
      <c r="L78" s="24"/>
      <c r="M78" s="24"/>
      <c r="N78" s="24"/>
      <c r="O78" s="24"/>
      <c r="P78" s="24"/>
      <c r="Q78" s="24"/>
      <c r="T78" s="6">
        <v>1</v>
      </c>
    </row>
    <row r="79" spans="2:20" ht="17.25" customHeight="1">
      <c r="B79" s="9">
        <f t="shared" si="2"/>
        <v>39852</v>
      </c>
      <c r="C79" s="10" t="s">
        <v>82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T79" s="6">
        <v>1</v>
      </c>
    </row>
    <row r="80" spans="2:20" ht="17.25" customHeight="1">
      <c r="B80" s="7">
        <f t="shared" si="2"/>
        <v>39853</v>
      </c>
      <c r="C80" s="8" t="s">
        <v>83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T80" s="6">
        <v>1</v>
      </c>
    </row>
    <row r="81" spans="2:20" ht="17.25" customHeight="1">
      <c r="B81" s="7">
        <f t="shared" si="2"/>
        <v>39854</v>
      </c>
      <c r="C81" s="8" t="s">
        <v>84</v>
      </c>
      <c r="D81" s="23">
        <v>115</v>
      </c>
      <c r="E81" s="23"/>
      <c r="F81" s="23">
        <v>70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T81" s="6">
        <v>1</v>
      </c>
    </row>
    <row r="82" spans="2:20" ht="17.25" customHeight="1">
      <c r="B82" s="7">
        <f t="shared" si="2"/>
        <v>39855</v>
      </c>
      <c r="C82" s="8" t="s">
        <v>85</v>
      </c>
      <c r="D82" s="23"/>
      <c r="E82" s="23"/>
      <c r="F82" s="23"/>
      <c r="G82" s="23"/>
      <c r="H82" s="23"/>
      <c r="I82" s="23">
        <v>83</v>
      </c>
      <c r="J82" s="23"/>
      <c r="K82" s="23"/>
      <c r="L82" s="23"/>
      <c r="M82" s="23"/>
      <c r="N82" s="23"/>
      <c r="O82" s="23"/>
      <c r="P82" s="23"/>
      <c r="Q82" s="23"/>
      <c r="T82" s="6">
        <v>1</v>
      </c>
    </row>
    <row r="83" spans="2:20" ht="17.25" customHeight="1">
      <c r="B83" s="7">
        <f t="shared" si="2"/>
        <v>39856</v>
      </c>
      <c r="C83" s="8" t="s">
        <v>86</v>
      </c>
      <c r="D83" s="23"/>
      <c r="E83" s="23"/>
      <c r="F83" s="23"/>
      <c r="G83" s="23"/>
      <c r="H83" s="23"/>
      <c r="I83" s="23">
        <v>42</v>
      </c>
      <c r="J83" s="23"/>
      <c r="K83" s="23"/>
      <c r="L83" s="23">
        <v>104</v>
      </c>
      <c r="M83" s="23"/>
      <c r="N83" s="23"/>
      <c r="O83" s="23"/>
      <c r="P83" s="23"/>
      <c r="Q83" s="23"/>
      <c r="T83" s="6">
        <v>1</v>
      </c>
    </row>
    <row r="84" spans="2:20" ht="17.25" customHeight="1">
      <c r="B84" s="7">
        <f t="shared" si="2"/>
        <v>39857</v>
      </c>
      <c r="C84" s="8" t="s">
        <v>80</v>
      </c>
      <c r="D84" s="23"/>
      <c r="E84" s="23"/>
      <c r="F84" s="23"/>
      <c r="G84" s="23">
        <v>105</v>
      </c>
      <c r="H84" s="23"/>
      <c r="I84" s="23"/>
      <c r="J84" s="23"/>
      <c r="K84" s="23"/>
      <c r="L84" s="23"/>
      <c r="M84" s="23">
        <v>50</v>
      </c>
      <c r="N84" s="23"/>
      <c r="O84" s="23"/>
      <c r="P84" s="23"/>
      <c r="Q84" s="23"/>
      <c r="T84" s="6">
        <v>1</v>
      </c>
    </row>
    <row r="85" spans="2:20" ht="17.25" customHeight="1">
      <c r="B85" s="7">
        <f t="shared" si="2"/>
        <v>39858</v>
      </c>
      <c r="C85" s="8" t="s">
        <v>81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T85" s="6">
        <v>1</v>
      </c>
    </row>
    <row r="86" spans="2:20" ht="17.25" customHeight="1">
      <c r="B86" s="7">
        <f t="shared" si="2"/>
        <v>39859</v>
      </c>
      <c r="C86" s="8" t="s">
        <v>82</v>
      </c>
      <c r="D86" s="23"/>
      <c r="E86" s="23"/>
      <c r="F86" s="23"/>
      <c r="G86" s="23"/>
      <c r="H86" s="23"/>
      <c r="I86" s="23"/>
      <c r="J86" s="23">
        <v>35</v>
      </c>
      <c r="K86" s="23"/>
      <c r="L86" s="23"/>
      <c r="M86" s="23"/>
      <c r="N86" s="23"/>
      <c r="O86" s="23"/>
      <c r="P86" s="23"/>
      <c r="Q86" s="23"/>
      <c r="T86" s="6">
        <v>1</v>
      </c>
    </row>
    <row r="87" spans="2:20" ht="17.25" customHeight="1">
      <c r="B87" s="9">
        <f t="shared" si="2"/>
        <v>39860</v>
      </c>
      <c r="C87" s="10" t="s">
        <v>83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T87" s="6">
        <v>1</v>
      </c>
    </row>
    <row r="88" spans="2:20" ht="17.25" customHeight="1">
      <c r="B88" s="9">
        <f t="shared" si="2"/>
        <v>39861</v>
      </c>
      <c r="C88" s="10" t="s">
        <v>84</v>
      </c>
      <c r="D88" s="24">
        <v>60</v>
      </c>
      <c r="E88" s="24"/>
      <c r="F88" s="24"/>
      <c r="G88" s="24"/>
      <c r="H88" s="24"/>
      <c r="I88" s="24"/>
      <c r="J88" s="24">
        <v>60</v>
      </c>
      <c r="K88" s="24"/>
      <c r="L88" s="24"/>
      <c r="M88" s="24"/>
      <c r="N88" s="24"/>
      <c r="O88" s="24"/>
      <c r="P88" s="24"/>
      <c r="Q88" s="24"/>
      <c r="T88" s="6">
        <v>1</v>
      </c>
    </row>
    <row r="89" spans="2:20" ht="17.25" customHeight="1">
      <c r="B89" s="9">
        <f t="shared" si="2"/>
        <v>39862</v>
      </c>
      <c r="C89" s="10" t="s">
        <v>85</v>
      </c>
      <c r="D89" s="24">
        <v>66</v>
      </c>
      <c r="E89" s="24">
        <v>98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T89" s="6">
        <v>1</v>
      </c>
    </row>
    <row r="90" spans="2:20" ht="17.25" customHeight="1">
      <c r="B90" s="9">
        <f aca="true" t="shared" si="3" ref="B90:B153">B89+1</f>
        <v>39863</v>
      </c>
      <c r="C90" s="10" t="s">
        <v>86</v>
      </c>
      <c r="D90" s="24"/>
      <c r="E90" s="24">
        <v>53</v>
      </c>
      <c r="F90" s="24">
        <v>93</v>
      </c>
      <c r="G90" s="24"/>
      <c r="H90" s="24"/>
      <c r="I90" s="24">
        <v>44</v>
      </c>
      <c r="J90" s="24"/>
      <c r="K90" s="24"/>
      <c r="L90" s="24"/>
      <c r="M90" s="24"/>
      <c r="N90" s="24"/>
      <c r="O90" s="24"/>
      <c r="P90" s="24"/>
      <c r="Q90" s="24"/>
      <c r="T90" s="6">
        <v>1</v>
      </c>
    </row>
    <row r="91" spans="2:20" ht="17.25" customHeight="1">
      <c r="B91" s="9">
        <f t="shared" si="3"/>
        <v>39864</v>
      </c>
      <c r="C91" s="10" t="s">
        <v>80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T91" s="6">
        <v>1</v>
      </c>
    </row>
    <row r="92" spans="2:20" ht="17.25" customHeight="1">
      <c r="B92" s="9">
        <f t="shared" si="3"/>
        <v>39865</v>
      </c>
      <c r="C92" s="10" t="s">
        <v>81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T92" s="6">
        <v>1</v>
      </c>
    </row>
    <row r="93" spans="2:20" ht="17.25" customHeight="1">
      <c r="B93" s="9">
        <f t="shared" si="3"/>
        <v>39866</v>
      </c>
      <c r="C93" s="10" t="s">
        <v>82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T93" s="6">
        <v>1</v>
      </c>
    </row>
    <row r="94" spans="2:20" ht="17.25" customHeight="1">
      <c r="B94" s="7">
        <f t="shared" si="3"/>
        <v>39867</v>
      </c>
      <c r="C94" s="8" t="s">
        <v>83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T94" s="6">
        <v>1</v>
      </c>
    </row>
    <row r="95" spans="2:20" ht="17.25" customHeight="1">
      <c r="B95" s="7">
        <f t="shared" si="3"/>
        <v>39868</v>
      </c>
      <c r="C95" s="8" t="s">
        <v>84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T95" s="6">
        <v>1</v>
      </c>
    </row>
    <row r="96" spans="2:20" ht="17.25" customHeight="1">
      <c r="B96" s="7">
        <f t="shared" si="3"/>
        <v>39869</v>
      </c>
      <c r="C96" s="8" t="s">
        <v>85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T96" s="6">
        <v>1</v>
      </c>
    </row>
    <row r="97" spans="2:20" ht="17.25" customHeight="1">
      <c r="B97" s="7">
        <f t="shared" si="3"/>
        <v>39870</v>
      </c>
      <c r="C97" s="8" t="s">
        <v>86</v>
      </c>
      <c r="D97" s="23">
        <v>102</v>
      </c>
      <c r="E97" s="23"/>
      <c r="F97" s="23">
        <v>45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T97" s="6">
        <v>1</v>
      </c>
    </row>
    <row r="98" spans="2:20" ht="17.25" customHeight="1">
      <c r="B98" s="7">
        <f t="shared" si="3"/>
        <v>39871</v>
      </c>
      <c r="C98" s="8" t="s">
        <v>80</v>
      </c>
      <c r="D98" s="23"/>
      <c r="E98" s="23"/>
      <c r="F98" s="23">
        <v>51</v>
      </c>
      <c r="G98" s="23"/>
      <c r="H98" s="23"/>
      <c r="I98" s="23">
        <v>101</v>
      </c>
      <c r="J98" s="23"/>
      <c r="K98" s="23"/>
      <c r="L98" s="23"/>
      <c r="M98" s="23"/>
      <c r="N98" s="23"/>
      <c r="O98" s="23"/>
      <c r="P98" s="23"/>
      <c r="Q98" s="23"/>
      <c r="T98" s="6">
        <v>1</v>
      </c>
    </row>
    <row r="99" spans="2:20" ht="17.25" customHeight="1">
      <c r="B99" s="7">
        <f t="shared" si="3"/>
        <v>39872</v>
      </c>
      <c r="C99" s="8" t="s">
        <v>81</v>
      </c>
      <c r="D99" s="23"/>
      <c r="E99" s="23"/>
      <c r="F99" s="23"/>
      <c r="G99" s="23"/>
      <c r="H99" s="23"/>
      <c r="I99" s="23"/>
      <c r="J99" s="23"/>
      <c r="K99" s="23"/>
      <c r="L99" s="23">
        <v>108</v>
      </c>
      <c r="M99" s="23"/>
      <c r="N99" s="23"/>
      <c r="O99" s="23"/>
      <c r="P99" s="23"/>
      <c r="Q99" s="23"/>
      <c r="T99" s="6">
        <v>1</v>
      </c>
    </row>
    <row r="100" spans="2:20" ht="17.25" customHeight="1">
      <c r="B100" s="7">
        <f t="shared" si="3"/>
        <v>39873</v>
      </c>
      <c r="C100" s="8" t="s">
        <v>82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T100" s="6">
        <v>1</v>
      </c>
    </row>
    <row r="101" spans="2:20" ht="17.25" customHeight="1">
      <c r="B101" s="9">
        <f t="shared" si="3"/>
        <v>39874</v>
      </c>
      <c r="C101" s="10" t="s">
        <v>83</v>
      </c>
      <c r="D101" s="24"/>
      <c r="E101" s="24"/>
      <c r="F101" s="24"/>
      <c r="G101" s="24">
        <v>56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T101" s="6">
        <v>1</v>
      </c>
    </row>
    <row r="102" spans="2:20" ht="17.25" customHeight="1">
      <c r="B102" s="9">
        <f t="shared" si="3"/>
        <v>39875</v>
      </c>
      <c r="C102" s="10" t="s">
        <v>84</v>
      </c>
      <c r="D102" s="24"/>
      <c r="E102" s="24"/>
      <c r="F102" s="24"/>
      <c r="G102" s="24">
        <v>58</v>
      </c>
      <c r="H102" s="24"/>
      <c r="I102" s="24"/>
      <c r="J102" s="24">
        <v>151</v>
      </c>
      <c r="K102" s="24"/>
      <c r="L102" s="24"/>
      <c r="M102" s="24"/>
      <c r="N102" s="24"/>
      <c r="O102" s="24"/>
      <c r="P102" s="24"/>
      <c r="Q102" s="24"/>
      <c r="T102" s="6">
        <v>1</v>
      </c>
    </row>
    <row r="103" spans="2:20" ht="17.25" customHeight="1">
      <c r="B103" s="9">
        <f t="shared" si="3"/>
        <v>39876</v>
      </c>
      <c r="C103" s="10" t="s">
        <v>85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T103" s="6">
        <v>1</v>
      </c>
    </row>
    <row r="104" spans="2:20" ht="17.25" customHeight="1">
      <c r="B104" s="9">
        <f t="shared" si="3"/>
        <v>39877</v>
      </c>
      <c r="C104" s="10" t="s">
        <v>86</v>
      </c>
      <c r="D104" s="24">
        <v>96</v>
      </c>
      <c r="E104" s="24">
        <v>80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T104" s="6">
        <v>1</v>
      </c>
    </row>
    <row r="105" spans="2:20" ht="17.25" customHeight="1">
      <c r="B105" s="9">
        <f t="shared" si="3"/>
        <v>39878</v>
      </c>
      <c r="C105" s="10" t="s">
        <v>80</v>
      </c>
      <c r="D105" s="24"/>
      <c r="E105" s="24"/>
      <c r="F105" s="24">
        <v>60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T105" s="6">
        <v>1</v>
      </c>
    </row>
    <row r="106" spans="2:20" ht="17.25" customHeight="1">
      <c r="B106" s="9">
        <f t="shared" si="3"/>
        <v>39879</v>
      </c>
      <c r="C106" s="10" t="s">
        <v>81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T106" s="6">
        <v>1</v>
      </c>
    </row>
    <row r="107" spans="2:20" ht="17.25" customHeight="1">
      <c r="B107" s="9">
        <f t="shared" si="3"/>
        <v>39880</v>
      </c>
      <c r="C107" s="10" t="s">
        <v>82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T107" s="6">
        <v>1</v>
      </c>
    </row>
    <row r="108" spans="2:20" ht="17.25" customHeight="1">
      <c r="B108" s="7">
        <f t="shared" si="3"/>
        <v>39881</v>
      </c>
      <c r="C108" s="8" t="s">
        <v>83</v>
      </c>
      <c r="D108" s="23"/>
      <c r="E108" s="23"/>
      <c r="F108" s="23">
        <v>54</v>
      </c>
      <c r="G108" s="23"/>
      <c r="H108" s="23">
        <v>110</v>
      </c>
      <c r="I108" s="23"/>
      <c r="J108" s="23"/>
      <c r="K108" s="23"/>
      <c r="L108" s="23"/>
      <c r="M108" s="23"/>
      <c r="N108" s="23"/>
      <c r="O108" s="23"/>
      <c r="P108" s="23"/>
      <c r="Q108" s="23"/>
      <c r="T108" s="6">
        <v>1</v>
      </c>
    </row>
    <row r="109" spans="2:20" ht="17.25" customHeight="1">
      <c r="B109" s="7">
        <f t="shared" si="3"/>
        <v>39882</v>
      </c>
      <c r="C109" s="8" t="s">
        <v>84</v>
      </c>
      <c r="D109" s="98"/>
      <c r="E109" s="99"/>
      <c r="F109" s="99"/>
      <c r="G109" s="99"/>
      <c r="H109" s="99"/>
      <c r="I109" s="99"/>
      <c r="J109" s="101" t="s">
        <v>610</v>
      </c>
      <c r="K109" s="99"/>
      <c r="L109" s="99"/>
      <c r="M109" s="99"/>
      <c r="N109" s="99"/>
      <c r="O109" s="99"/>
      <c r="P109" s="99"/>
      <c r="Q109" s="100"/>
      <c r="T109" s="6">
        <v>1</v>
      </c>
    </row>
    <row r="110" spans="2:20" ht="17.25" customHeight="1">
      <c r="B110" s="7">
        <f t="shared" si="3"/>
        <v>39883</v>
      </c>
      <c r="C110" s="8" t="s">
        <v>85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T110" s="6">
        <v>1</v>
      </c>
    </row>
    <row r="111" spans="2:20" ht="17.25" customHeight="1">
      <c r="B111" s="7">
        <f t="shared" si="3"/>
        <v>39884</v>
      </c>
      <c r="C111" s="8" t="s">
        <v>86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T111" s="6">
        <v>1</v>
      </c>
    </row>
    <row r="112" spans="2:20" ht="17.25" customHeight="1">
      <c r="B112" s="7">
        <f t="shared" si="3"/>
        <v>39885</v>
      </c>
      <c r="C112" s="8" t="s">
        <v>80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T112" s="6">
        <v>1</v>
      </c>
    </row>
    <row r="113" spans="2:20" ht="17.25" customHeight="1">
      <c r="B113" s="7">
        <f t="shared" si="3"/>
        <v>39886</v>
      </c>
      <c r="C113" s="8" t="s">
        <v>81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T113" s="6">
        <v>1</v>
      </c>
    </row>
    <row r="114" spans="2:20" ht="17.25" customHeight="1">
      <c r="B114" s="7">
        <f t="shared" si="3"/>
        <v>39887</v>
      </c>
      <c r="C114" s="8" t="s">
        <v>82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T114" s="6">
        <v>1</v>
      </c>
    </row>
    <row r="115" spans="2:20" ht="17.25" customHeight="1">
      <c r="B115" s="9">
        <f t="shared" si="3"/>
        <v>39888</v>
      </c>
      <c r="C115" s="10" t="s">
        <v>83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T115" s="6">
        <v>1</v>
      </c>
    </row>
    <row r="116" spans="2:20" ht="17.25" customHeight="1">
      <c r="B116" s="9">
        <f t="shared" si="3"/>
        <v>39889</v>
      </c>
      <c r="C116" s="10" t="s">
        <v>84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T116" s="6">
        <v>1</v>
      </c>
    </row>
    <row r="117" spans="2:20" ht="17.25" customHeight="1">
      <c r="B117" s="9">
        <f t="shared" si="3"/>
        <v>39890</v>
      </c>
      <c r="C117" s="10" t="s">
        <v>85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T117" s="6">
        <v>1</v>
      </c>
    </row>
    <row r="118" spans="2:20" ht="17.25" customHeight="1">
      <c r="B118" s="9">
        <f t="shared" si="3"/>
        <v>39891</v>
      </c>
      <c r="C118" s="10" t="s">
        <v>86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T118" s="6">
        <v>1</v>
      </c>
    </row>
    <row r="119" spans="2:20" ht="17.25" customHeight="1">
      <c r="B119" s="9">
        <f t="shared" si="3"/>
        <v>39892</v>
      </c>
      <c r="C119" s="10" t="s">
        <v>80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T119" s="6">
        <v>1</v>
      </c>
    </row>
    <row r="120" spans="2:20" ht="17.25" customHeight="1">
      <c r="B120" s="9">
        <f t="shared" si="3"/>
        <v>39893</v>
      </c>
      <c r="C120" s="10" t="s">
        <v>81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T120" s="6">
        <v>1</v>
      </c>
    </row>
    <row r="121" spans="2:20" ht="17.25" customHeight="1">
      <c r="B121" s="9">
        <f t="shared" si="3"/>
        <v>39894</v>
      </c>
      <c r="C121" s="10" t="s">
        <v>82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T121" s="6">
        <v>1</v>
      </c>
    </row>
    <row r="122" spans="2:20" ht="17.25" customHeight="1">
      <c r="B122" s="7">
        <f t="shared" si="3"/>
        <v>39895</v>
      </c>
      <c r="C122" s="8" t="s">
        <v>83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T122" s="6">
        <v>1</v>
      </c>
    </row>
    <row r="123" spans="2:20" ht="17.25" customHeight="1">
      <c r="B123" s="7">
        <f t="shared" si="3"/>
        <v>39896</v>
      </c>
      <c r="C123" s="8" t="s">
        <v>84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T123" s="6">
        <v>1</v>
      </c>
    </row>
    <row r="124" spans="2:20" ht="17.25" customHeight="1">
      <c r="B124" s="7">
        <f t="shared" si="3"/>
        <v>39897</v>
      </c>
      <c r="C124" s="8" t="s">
        <v>85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T124" s="6">
        <v>1</v>
      </c>
    </row>
    <row r="125" spans="2:20" ht="17.25" customHeight="1">
      <c r="B125" s="7">
        <f t="shared" si="3"/>
        <v>39898</v>
      </c>
      <c r="C125" s="8" t="s">
        <v>86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T125" s="6">
        <v>1</v>
      </c>
    </row>
    <row r="126" spans="2:20" ht="17.25" customHeight="1">
      <c r="B126" s="7">
        <f t="shared" si="3"/>
        <v>39899</v>
      </c>
      <c r="C126" s="8" t="s">
        <v>80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T126" s="6">
        <v>1</v>
      </c>
    </row>
    <row r="127" spans="2:20" ht="17.25" customHeight="1">
      <c r="B127" s="7">
        <f t="shared" si="3"/>
        <v>39900</v>
      </c>
      <c r="C127" s="8" t="s">
        <v>81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T127" s="6">
        <v>1</v>
      </c>
    </row>
    <row r="128" spans="2:20" ht="17.25" customHeight="1">
      <c r="B128" s="7">
        <f t="shared" si="3"/>
        <v>39901</v>
      </c>
      <c r="C128" s="8" t="s">
        <v>82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T128" s="6">
        <v>1</v>
      </c>
    </row>
    <row r="129" spans="2:20" ht="17.25" customHeight="1">
      <c r="B129" s="9">
        <f t="shared" si="3"/>
        <v>39902</v>
      </c>
      <c r="C129" s="10" t="s">
        <v>83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T129" s="6">
        <v>1</v>
      </c>
    </row>
    <row r="130" spans="2:20" ht="17.25" customHeight="1">
      <c r="B130" s="9">
        <f t="shared" si="3"/>
        <v>39903</v>
      </c>
      <c r="C130" s="10" t="s">
        <v>84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T130" s="6">
        <v>1</v>
      </c>
    </row>
    <row r="131" spans="2:20" ht="17.25" customHeight="1">
      <c r="B131" s="9">
        <f t="shared" si="3"/>
        <v>39904</v>
      </c>
      <c r="C131" s="10" t="s">
        <v>85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T131" s="6">
        <v>1</v>
      </c>
    </row>
    <row r="132" spans="2:20" ht="17.25" customHeight="1">
      <c r="B132" s="9">
        <f t="shared" si="3"/>
        <v>39905</v>
      </c>
      <c r="C132" s="10" t="s">
        <v>86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T132" s="6">
        <v>1</v>
      </c>
    </row>
    <row r="133" spans="2:20" ht="17.25" customHeight="1">
      <c r="B133" s="9">
        <f t="shared" si="3"/>
        <v>39906</v>
      </c>
      <c r="C133" s="10" t="s">
        <v>80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T133" s="6">
        <v>1</v>
      </c>
    </row>
    <row r="134" spans="2:20" ht="17.25" customHeight="1">
      <c r="B134" s="9">
        <f t="shared" si="3"/>
        <v>39907</v>
      </c>
      <c r="C134" s="10" t="s">
        <v>81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T134" s="6">
        <v>1</v>
      </c>
    </row>
    <row r="135" spans="2:20" ht="17.25" customHeight="1">
      <c r="B135" s="9">
        <f t="shared" si="3"/>
        <v>39908</v>
      </c>
      <c r="C135" s="10" t="s">
        <v>82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T135" s="6">
        <v>1</v>
      </c>
    </row>
    <row r="136" spans="2:20" ht="17.25" customHeight="1">
      <c r="B136" s="7">
        <f t="shared" si="3"/>
        <v>39909</v>
      </c>
      <c r="C136" s="8" t="s">
        <v>83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T136" s="6">
        <v>1</v>
      </c>
    </row>
    <row r="137" spans="2:20" ht="17.25" customHeight="1">
      <c r="B137" s="7">
        <f t="shared" si="3"/>
        <v>39910</v>
      </c>
      <c r="C137" s="8" t="s">
        <v>84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T137" s="6">
        <v>1</v>
      </c>
    </row>
    <row r="138" spans="2:20" ht="17.25" customHeight="1">
      <c r="B138" s="7">
        <f t="shared" si="3"/>
        <v>39911</v>
      </c>
      <c r="C138" s="8" t="s">
        <v>85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T138" s="6">
        <v>1</v>
      </c>
    </row>
    <row r="139" spans="2:20" ht="17.25" customHeight="1">
      <c r="B139" s="7">
        <f t="shared" si="3"/>
        <v>39912</v>
      </c>
      <c r="C139" s="8" t="s">
        <v>86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T139" s="6">
        <v>1</v>
      </c>
    </row>
    <row r="140" spans="2:20" ht="17.25" customHeight="1">
      <c r="B140" s="7">
        <f t="shared" si="3"/>
        <v>39913</v>
      </c>
      <c r="C140" s="8" t="s">
        <v>80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T140" s="6">
        <v>1</v>
      </c>
    </row>
    <row r="141" spans="2:20" ht="17.25" customHeight="1">
      <c r="B141" s="7">
        <f t="shared" si="3"/>
        <v>39914</v>
      </c>
      <c r="C141" s="8" t="s">
        <v>81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T141" s="6">
        <v>1</v>
      </c>
    </row>
    <row r="142" spans="2:20" ht="17.25" customHeight="1">
      <c r="B142" s="7">
        <f t="shared" si="3"/>
        <v>39915</v>
      </c>
      <c r="C142" s="8" t="s">
        <v>82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T142" s="6">
        <v>1</v>
      </c>
    </row>
    <row r="143" spans="2:20" ht="17.25" customHeight="1">
      <c r="B143" s="9">
        <f t="shared" si="3"/>
        <v>39916</v>
      </c>
      <c r="C143" s="10" t="s">
        <v>83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T143" s="6">
        <v>1</v>
      </c>
    </row>
    <row r="144" spans="2:20" ht="17.25" customHeight="1">
      <c r="B144" s="9">
        <f t="shared" si="3"/>
        <v>39917</v>
      </c>
      <c r="C144" s="10" t="s">
        <v>84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T144" s="6">
        <v>1</v>
      </c>
    </row>
    <row r="145" spans="2:20" ht="17.25" customHeight="1">
      <c r="B145" s="9">
        <f t="shared" si="3"/>
        <v>39918</v>
      </c>
      <c r="C145" s="10" t="s">
        <v>85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T145" s="6">
        <v>1</v>
      </c>
    </row>
    <row r="146" spans="2:20" ht="17.25" customHeight="1">
      <c r="B146" s="9">
        <f t="shared" si="3"/>
        <v>39919</v>
      </c>
      <c r="C146" s="10" t="s">
        <v>86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T146" s="6">
        <v>1</v>
      </c>
    </row>
    <row r="147" spans="2:20" ht="17.25" customHeight="1">
      <c r="B147" s="9">
        <f t="shared" si="3"/>
        <v>39920</v>
      </c>
      <c r="C147" s="10" t="s">
        <v>80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T147" s="6">
        <v>1</v>
      </c>
    </row>
    <row r="148" spans="2:20" ht="17.25" customHeight="1">
      <c r="B148" s="9">
        <f t="shared" si="3"/>
        <v>39921</v>
      </c>
      <c r="C148" s="10" t="s">
        <v>81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T148" s="6">
        <v>1</v>
      </c>
    </row>
    <row r="149" spans="2:20" ht="17.25" customHeight="1">
      <c r="B149" s="9">
        <f t="shared" si="3"/>
        <v>39922</v>
      </c>
      <c r="C149" s="10" t="s">
        <v>82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T149" s="6">
        <v>1</v>
      </c>
    </row>
    <row r="150" spans="2:20" ht="17.25" customHeight="1">
      <c r="B150" s="7">
        <f t="shared" si="3"/>
        <v>39923</v>
      </c>
      <c r="C150" s="8" t="s">
        <v>83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T150" s="6">
        <v>1</v>
      </c>
    </row>
    <row r="151" spans="2:20" ht="17.25" customHeight="1">
      <c r="B151" s="7">
        <f t="shared" si="3"/>
        <v>39924</v>
      </c>
      <c r="C151" s="8" t="s">
        <v>84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T151" s="6">
        <v>1</v>
      </c>
    </row>
    <row r="152" spans="2:20" ht="17.25" customHeight="1">
      <c r="B152" s="7">
        <f t="shared" si="3"/>
        <v>39925</v>
      </c>
      <c r="C152" s="8" t="s">
        <v>85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T152" s="6">
        <v>1</v>
      </c>
    </row>
    <row r="153" spans="2:20" ht="17.25" customHeight="1">
      <c r="B153" s="7">
        <f t="shared" si="3"/>
        <v>39926</v>
      </c>
      <c r="C153" s="8" t="s">
        <v>86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T153" s="6">
        <v>1</v>
      </c>
    </row>
    <row r="154" spans="2:20" ht="17.25" customHeight="1">
      <c r="B154" s="7">
        <f aca="true" t="shared" si="4" ref="B154:B217">B153+1</f>
        <v>39927</v>
      </c>
      <c r="C154" s="8" t="s">
        <v>80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T154" s="6">
        <v>1</v>
      </c>
    </row>
    <row r="155" spans="2:20" ht="17.25" customHeight="1">
      <c r="B155" s="7">
        <f t="shared" si="4"/>
        <v>39928</v>
      </c>
      <c r="C155" s="8" t="s">
        <v>81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T155" s="6">
        <v>1</v>
      </c>
    </row>
    <row r="156" spans="2:20" ht="17.25" customHeight="1">
      <c r="B156" s="7">
        <f t="shared" si="4"/>
        <v>39929</v>
      </c>
      <c r="C156" s="8" t="s">
        <v>82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T156" s="6">
        <v>1</v>
      </c>
    </row>
    <row r="157" spans="2:20" ht="17.25" customHeight="1">
      <c r="B157" s="9">
        <f t="shared" si="4"/>
        <v>39930</v>
      </c>
      <c r="C157" s="10" t="s">
        <v>83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T157" s="6">
        <v>1</v>
      </c>
    </row>
    <row r="158" spans="2:20" ht="17.25" customHeight="1">
      <c r="B158" s="9">
        <f t="shared" si="4"/>
        <v>39931</v>
      </c>
      <c r="C158" s="10" t="s">
        <v>84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T158" s="6">
        <v>1</v>
      </c>
    </row>
    <row r="159" spans="2:20" ht="17.25" customHeight="1">
      <c r="B159" s="9">
        <f t="shared" si="4"/>
        <v>39932</v>
      </c>
      <c r="C159" s="10" t="s">
        <v>85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T159" s="6">
        <v>1</v>
      </c>
    </row>
    <row r="160" spans="2:20" ht="17.25" customHeight="1">
      <c r="B160" s="9">
        <f t="shared" si="4"/>
        <v>39933</v>
      </c>
      <c r="C160" s="10" t="s">
        <v>86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T160" s="6">
        <v>1</v>
      </c>
    </row>
    <row r="161" spans="2:20" ht="17.25" customHeight="1">
      <c r="B161" s="9">
        <f t="shared" si="4"/>
        <v>39934</v>
      </c>
      <c r="C161" s="10" t="s">
        <v>80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T161" s="6">
        <v>1</v>
      </c>
    </row>
    <row r="162" spans="2:20" ht="17.25" customHeight="1">
      <c r="B162" s="9">
        <f t="shared" si="4"/>
        <v>39935</v>
      </c>
      <c r="C162" s="10" t="s">
        <v>81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T162" s="6">
        <v>1</v>
      </c>
    </row>
    <row r="163" spans="2:20" ht="17.25" customHeight="1">
      <c r="B163" s="9">
        <f t="shared" si="4"/>
        <v>39936</v>
      </c>
      <c r="C163" s="10" t="s">
        <v>82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T163" s="6">
        <v>1</v>
      </c>
    </row>
    <row r="164" spans="2:20" ht="17.25" customHeight="1">
      <c r="B164" s="7">
        <f t="shared" si="4"/>
        <v>39937</v>
      </c>
      <c r="C164" s="8" t="s">
        <v>83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T164" s="6">
        <v>1</v>
      </c>
    </row>
    <row r="165" spans="2:20" ht="17.25" customHeight="1">
      <c r="B165" s="7">
        <f t="shared" si="4"/>
        <v>39938</v>
      </c>
      <c r="C165" s="8" t="s">
        <v>84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T165" s="6">
        <v>1</v>
      </c>
    </row>
    <row r="166" spans="2:20" ht="17.25" customHeight="1">
      <c r="B166" s="7">
        <f t="shared" si="4"/>
        <v>39939</v>
      </c>
      <c r="C166" s="8" t="s">
        <v>85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T166" s="6">
        <v>1</v>
      </c>
    </row>
    <row r="167" spans="2:20" ht="17.25" customHeight="1">
      <c r="B167" s="7">
        <f t="shared" si="4"/>
        <v>39940</v>
      </c>
      <c r="C167" s="8" t="s">
        <v>86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T167" s="6">
        <v>1</v>
      </c>
    </row>
    <row r="168" spans="2:20" ht="17.25" customHeight="1">
      <c r="B168" s="7">
        <f t="shared" si="4"/>
        <v>39941</v>
      </c>
      <c r="C168" s="8" t="s">
        <v>80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T168" s="6">
        <v>1</v>
      </c>
    </row>
    <row r="169" spans="2:20" ht="17.25" customHeight="1">
      <c r="B169" s="7">
        <f t="shared" si="4"/>
        <v>39942</v>
      </c>
      <c r="C169" s="8" t="s">
        <v>81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T169" s="6">
        <v>1</v>
      </c>
    </row>
    <row r="170" spans="2:20" ht="17.25" customHeight="1">
      <c r="B170" s="7">
        <f t="shared" si="4"/>
        <v>39943</v>
      </c>
      <c r="C170" s="8" t="s">
        <v>82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T170" s="6">
        <v>1</v>
      </c>
    </row>
    <row r="171" spans="2:20" ht="17.25" customHeight="1">
      <c r="B171" s="9">
        <f t="shared" si="4"/>
        <v>39944</v>
      </c>
      <c r="C171" s="10" t="s">
        <v>83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T171" s="6">
        <v>1</v>
      </c>
    </row>
    <row r="172" spans="2:20" ht="17.25" customHeight="1">
      <c r="B172" s="9">
        <f t="shared" si="4"/>
        <v>39945</v>
      </c>
      <c r="C172" s="10" t="s">
        <v>84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T172" s="6">
        <v>1</v>
      </c>
    </row>
    <row r="173" spans="2:20" ht="17.25" customHeight="1">
      <c r="B173" s="9">
        <f t="shared" si="4"/>
        <v>39946</v>
      </c>
      <c r="C173" s="10" t="s">
        <v>85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T173" s="6">
        <v>1</v>
      </c>
    </row>
    <row r="174" spans="2:20" ht="17.25" customHeight="1">
      <c r="B174" s="9">
        <f t="shared" si="4"/>
        <v>39947</v>
      </c>
      <c r="C174" s="10" t="s">
        <v>86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T174" s="6">
        <v>1</v>
      </c>
    </row>
    <row r="175" spans="2:20" ht="17.25" customHeight="1">
      <c r="B175" s="9">
        <f t="shared" si="4"/>
        <v>39948</v>
      </c>
      <c r="C175" s="10" t="s">
        <v>80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T175" s="6">
        <v>1</v>
      </c>
    </row>
    <row r="176" spans="2:20" ht="17.25" customHeight="1">
      <c r="B176" s="9">
        <f t="shared" si="4"/>
        <v>39949</v>
      </c>
      <c r="C176" s="10" t="s">
        <v>81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T176" s="6">
        <v>1</v>
      </c>
    </row>
    <row r="177" spans="2:20" ht="17.25" customHeight="1">
      <c r="B177" s="9">
        <f t="shared" si="4"/>
        <v>39950</v>
      </c>
      <c r="C177" s="10" t="s">
        <v>82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T177" s="6">
        <v>1</v>
      </c>
    </row>
    <row r="178" spans="2:20" ht="17.25" customHeight="1">
      <c r="B178" s="7">
        <f t="shared" si="4"/>
        <v>39951</v>
      </c>
      <c r="C178" s="8" t="s">
        <v>83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T178" s="6">
        <v>1</v>
      </c>
    </row>
    <row r="179" spans="2:20" ht="17.25" customHeight="1">
      <c r="B179" s="7">
        <f t="shared" si="4"/>
        <v>39952</v>
      </c>
      <c r="C179" s="8" t="s">
        <v>84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T179" s="6">
        <v>1</v>
      </c>
    </row>
    <row r="180" spans="2:20" ht="17.25" customHeight="1">
      <c r="B180" s="7">
        <f t="shared" si="4"/>
        <v>39953</v>
      </c>
      <c r="C180" s="8" t="s">
        <v>85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T180" s="6">
        <v>1</v>
      </c>
    </row>
    <row r="181" spans="2:20" ht="17.25" customHeight="1">
      <c r="B181" s="7">
        <f t="shared" si="4"/>
        <v>39954</v>
      </c>
      <c r="C181" s="8" t="s">
        <v>86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T181" s="6">
        <v>1</v>
      </c>
    </row>
    <row r="182" spans="2:20" ht="17.25" customHeight="1">
      <c r="B182" s="7">
        <f t="shared" si="4"/>
        <v>39955</v>
      </c>
      <c r="C182" s="8" t="s">
        <v>80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T182" s="6">
        <v>1</v>
      </c>
    </row>
    <row r="183" spans="2:20" ht="17.25" customHeight="1">
      <c r="B183" s="7">
        <f t="shared" si="4"/>
        <v>39956</v>
      </c>
      <c r="C183" s="8" t="s">
        <v>81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T183" s="6">
        <v>1</v>
      </c>
    </row>
    <row r="184" spans="2:20" ht="17.25" customHeight="1">
      <c r="B184" s="7">
        <f t="shared" si="4"/>
        <v>39957</v>
      </c>
      <c r="C184" s="8" t="s">
        <v>82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T184" s="6">
        <v>1</v>
      </c>
    </row>
    <row r="185" spans="2:20" ht="17.25" customHeight="1">
      <c r="B185" s="9">
        <f t="shared" si="4"/>
        <v>39958</v>
      </c>
      <c r="C185" s="10" t="s">
        <v>83</v>
      </c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T185" s="6">
        <v>1</v>
      </c>
    </row>
    <row r="186" spans="2:20" ht="17.25" customHeight="1">
      <c r="B186" s="9">
        <f t="shared" si="4"/>
        <v>39959</v>
      </c>
      <c r="C186" s="10" t="s">
        <v>84</v>
      </c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T186" s="6">
        <v>1</v>
      </c>
    </row>
    <row r="187" spans="2:20" ht="17.25" customHeight="1">
      <c r="B187" s="9">
        <f t="shared" si="4"/>
        <v>39960</v>
      </c>
      <c r="C187" s="10" t="s">
        <v>85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T187" s="6">
        <v>1</v>
      </c>
    </row>
    <row r="188" spans="2:20" ht="17.25" customHeight="1">
      <c r="B188" s="9">
        <f t="shared" si="4"/>
        <v>39961</v>
      </c>
      <c r="C188" s="10" t="s">
        <v>86</v>
      </c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T188" s="6">
        <v>1</v>
      </c>
    </row>
    <row r="189" spans="2:20" ht="17.25" customHeight="1">
      <c r="B189" s="9">
        <f t="shared" si="4"/>
        <v>39962</v>
      </c>
      <c r="C189" s="10" t="s">
        <v>80</v>
      </c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T189" s="6">
        <v>1</v>
      </c>
    </row>
    <row r="190" spans="2:20" ht="17.25" customHeight="1">
      <c r="B190" s="9">
        <f t="shared" si="4"/>
        <v>39963</v>
      </c>
      <c r="C190" s="10" t="s">
        <v>81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T190" s="6">
        <v>1</v>
      </c>
    </row>
    <row r="191" spans="2:20" ht="17.25" customHeight="1">
      <c r="B191" s="9">
        <f t="shared" si="4"/>
        <v>39964</v>
      </c>
      <c r="C191" s="10" t="s">
        <v>82</v>
      </c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T191" s="6">
        <v>1</v>
      </c>
    </row>
    <row r="192" spans="2:20" ht="17.25" customHeight="1">
      <c r="B192" s="7">
        <f t="shared" si="4"/>
        <v>39965</v>
      </c>
      <c r="C192" s="8" t="s">
        <v>83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T192" s="6">
        <v>1</v>
      </c>
    </row>
    <row r="193" spans="2:20" ht="17.25" customHeight="1">
      <c r="B193" s="7">
        <f t="shared" si="4"/>
        <v>39966</v>
      </c>
      <c r="C193" s="8" t="s">
        <v>84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T193" s="6">
        <v>1</v>
      </c>
    </row>
    <row r="194" spans="2:20" ht="17.25" customHeight="1">
      <c r="B194" s="7">
        <f t="shared" si="4"/>
        <v>39967</v>
      </c>
      <c r="C194" s="8" t="s">
        <v>85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T194" s="6">
        <v>1</v>
      </c>
    </row>
    <row r="195" spans="2:20" ht="17.25" customHeight="1">
      <c r="B195" s="7">
        <f t="shared" si="4"/>
        <v>39968</v>
      </c>
      <c r="C195" s="8" t="s">
        <v>86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T195" s="6">
        <v>1</v>
      </c>
    </row>
    <row r="196" spans="2:20" ht="17.25" customHeight="1">
      <c r="B196" s="7">
        <f t="shared" si="4"/>
        <v>39969</v>
      </c>
      <c r="C196" s="8" t="s">
        <v>80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T196" s="6">
        <v>1</v>
      </c>
    </row>
    <row r="197" spans="2:20" ht="17.25" customHeight="1">
      <c r="B197" s="7">
        <f t="shared" si="4"/>
        <v>39970</v>
      </c>
      <c r="C197" s="8" t="s">
        <v>81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T197" s="6">
        <v>1</v>
      </c>
    </row>
    <row r="198" spans="2:20" ht="17.25" customHeight="1">
      <c r="B198" s="7">
        <f t="shared" si="4"/>
        <v>39971</v>
      </c>
      <c r="C198" s="8" t="s">
        <v>82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T198" s="6">
        <v>1</v>
      </c>
    </row>
    <row r="199" spans="2:20" ht="17.25" customHeight="1">
      <c r="B199" s="9">
        <f t="shared" si="4"/>
        <v>39972</v>
      </c>
      <c r="C199" s="10" t="s">
        <v>83</v>
      </c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T199" s="6">
        <v>1</v>
      </c>
    </row>
    <row r="200" spans="2:20" ht="17.25" customHeight="1">
      <c r="B200" s="9">
        <f t="shared" si="4"/>
        <v>39973</v>
      </c>
      <c r="C200" s="10" t="s">
        <v>84</v>
      </c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T200" s="6">
        <v>1</v>
      </c>
    </row>
    <row r="201" spans="2:20" ht="17.25" customHeight="1">
      <c r="B201" s="9">
        <f t="shared" si="4"/>
        <v>39974</v>
      </c>
      <c r="C201" s="10" t="s">
        <v>85</v>
      </c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T201" s="6">
        <v>1</v>
      </c>
    </row>
    <row r="202" spans="2:20" ht="17.25" customHeight="1">
      <c r="B202" s="9">
        <f t="shared" si="4"/>
        <v>39975</v>
      </c>
      <c r="C202" s="10" t="s">
        <v>86</v>
      </c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T202" s="6">
        <v>1</v>
      </c>
    </row>
    <row r="203" spans="2:20" ht="17.25" customHeight="1">
      <c r="B203" s="9">
        <f t="shared" si="4"/>
        <v>39976</v>
      </c>
      <c r="C203" s="10" t="s">
        <v>80</v>
      </c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T203" s="6">
        <v>1</v>
      </c>
    </row>
    <row r="204" spans="2:20" ht="17.25" customHeight="1">
      <c r="B204" s="9">
        <f t="shared" si="4"/>
        <v>39977</v>
      </c>
      <c r="C204" s="10" t="s">
        <v>81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T204" s="6">
        <v>1</v>
      </c>
    </row>
    <row r="205" spans="2:20" ht="17.25" customHeight="1">
      <c r="B205" s="9">
        <f t="shared" si="4"/>
        <v>39978</v>
      </c>
      <c r="C205" s="10" t="s">
        <v>82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T205" s="6">
        <v>1</v>
      </c>
    </row>
    <row r="206" spans="2:20" ht="17.25" customHeight="1">
      <c r="B206" s="7">
        <f t="shared" si="4"/>
        <v>39979</v>
      </c>
      <c r="C206" s="8" t="s">
        <v>83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T206" s="6">
        <v>1</v>
      </c>
    </row>
    <row r="207" spans="2:20" ht="17.25" customHeight="1">
      <c r="B207" s="7">
        <f t="shared" si="4"/>
        <v>39980</v>
      </c>
      <c r="C207" s="8" t="s">
        <v>84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T207" s="6">
        <v>1</v>
      </c>
    </row>
    <row r="208" spans="2:20" ht="17.25" customHeight="1">
      <c r="B208" s="7">
        <f t="shared" si="4"/>
        <v>39981</v>
      </c>
      <c r="C208" s="8" t="s">
        <v>85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T208" s="6">
        <v>1</v>
      </c>
    </row>
    <row r="209" spans="2:20" ht="17.25" customHeight="1">
      <c r="B209" s="7">
        <f t="shared" si="4"/>
        <v>39982</v>
      </c>
      <c r="C209" s="8" t="s">
        <v>86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T209" s="6">
        <v>1</v>
      </c>
    </row>
    <row r="210" spans="2:20" ht="17.25" customHeight="1">
      <c r="B210" s="7">
        <f t="shared" si="4"/>
        <v>39983</v>
      </c>
      <c r="C210" s="8" t="s">
        <v>80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T210" s="6">
        <v>1</v>
      </c>
    </row>
    <row r="211" spans="2:20" ht="17.25" customHeight="1">
      <c r="B211" s="7">
        <f t="shared" si="4"/>
        <v>39984</v>
      </c>
      <c r="C211" s="8" t="s">
        <v>81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T211" s="6">
        <v>1</v>
      </c>
    </row>
    <row r="212" spans="2:20" ht="17.25" customHeight="1">
      <c r="B212" s="7">
        <f t="shared" si="4"/>
        <v>39985</v>
      </c>
      <c r="C212" s="8" t="s">
        <v>82</v>
      </c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T212" s="6">
        <v>1</v>
      </c>
    </row>
    <row r="213" spans="2:20" ht="17.25" customHeight="1">
      <c r="B213" s="9">
        <f t="shared" si="4"/>
        <v>39986</v>
      </c>
      <c r="C213" s="10" t="s">
        <v>83</v>
      </c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T213" s="6">
        <v>1</v>
      </c>
    </row>
    <row r="214" spans="2:20" ht="17.25" customHeight="1">
      <c r="B214" s="9">
        <f t="shared" si="4"/>
        <v>39987</v>
      </c>
      <c r="C214" s="10" t="s">
        <v>84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T214" s="6">
        <v>1</v>
      </c>
    </row>
    <row r="215" spans="2:20" ht="17.25" customHeight="1">
      <c r="B215" s="9">
        <f t="shared" si="4"/>
        <v>39988</v>
      </c>
      <c r="C215" s="10" t="s">
        <v>85</v>
      </c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T215" s="6">
        <v>1</v>
      </c>
    </row>
    <row r="216" spans="2:20" ht="17.25" customHeight="1">
      <c r="B216" s="9">
        <f t="shared" si="4"/>
        <v>39989</v>
      </c>
      <c r="C216" s="10" t="s">
        <v>86</v>
      </c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T216" s="6">
        <v>1</v>
      </c>
    </row>
    <row r="217" spans="2:20" ht="17.25" customHeight="1">
      <c r="B217" s="9">
        <f t="shared" si="4"/>
        <v>39990</v>
      </c>
      <c r="C217" s="10" t="s">
        <v>80</v>
      </c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T217" s="6">
        <v>1</v>
      </c>
    </row>
    <row r="218" spans="2:20" ht="17.25" customHeight="1">
      <c r="B218" s="9">
        <f aca="true" t="shared" si="5" ref="B218:B233">B217+1</f>
        <v>39991</v>
      </c>
      <c r="C218" s="10" t="s">
        <v>81</v>
      </c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T218" s="6">
        <v>1</v>
      </c>
    </row>
    <row r="219" spans="2:20" ht="17.25" customHeight="1">
      <c r="B219" s="9">
        <f t="shared" si="5"/>
        <v>39992</v>
      </c>
      <c r="C219" s="10" t="s">
        <v>82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T219" s="6">
        <v>1</v>
      </c>
    </row>
    <row r="220" spans="2:17" ht="17.25" customHeight="1">
      <c r="B220" s="7">
        <f>B219+1</f>
        <v>39993</v>
      </c>
      <c r="C220" s="8" t="s">
        <v>83</v>
      </c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ht="17.25" customHeight="1">
      <c r="B221" s="7">
        <f t="shared" si="5"/>
        <v>39994</v>
      </c>
      <c r="C221" s="8" t="s">
        <v>84</v>
      </c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ht="17.25" customHeight="1">
      <c r="B222" s="7">
        <f t="shared" si="5"/>
        <v>39995</v>
      </c>
      <c r="C222" s="8" t="s">
        <v>85</v>
      </c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ht="17.25" customHeight="1">
      <c r="B223" s="7">
        <f t="shared" si="5"/>
        <v>39996</v>
      </c>
      <c r="C223" s="8" t="s">
        <v>86</v>
      </c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ht="17.25" customHeight="1">
      <c r="B224" s="7">
        <f t="shared" si="5"/>
        <v>39997</v>
      </c>
      <c r="C224" s="8" t="s">
        <v>80</v>
      </c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ht="17.25" customHeight="1">
      <c r="B225" s="7">
        <f t="shared" si="5"/>
        <v>39998</v>
      </c>
      <c r="C225" s="8" t="s">
        <v>81</v>
      </c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ht="17.25" customHeight="1">
      <c r="B226" s="7">
        <f t="shared" si="5"/>
        <v>39999</v>
      </c>
      <c r="C226" s="8" t="s">
        <v>82</v>
      </c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20" ht="17.25" customHeight="1">
      <c r="B227" s="7">
        <f t="shared" si="5"/>
        <v>40000</v>
      </c>
      <c r="C227" s="8" t="s">
        <v>83</v>
      </c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T227" s="6">
        <v>1</v>
      </c>
    </row>
    <row r="228" spans="2:20" ht="17.25" customHeight="1">
      <c r="B228" s="7">
        <f t="shared" si="5"/>
        <v>40001</v>
      </c>
      <c r="C228" s="8" t="s">
        <v>84</v>
      </c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T228" s="6">
        <v>1</v>
      </c>
    </row>
    <row r="229" spans="2:20" ht="17.25" customHeight="1">
      <c r="B229" s="7">
        <f t="shared" si="5"/>
        <v>40002</v>
      </c>
      <c r="C229" s="8" t="s">
        <v>85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T229" s="6">
        <v>1</v>
      </c>
    </row>
    <row r="230" spans="2:20" ht="17.25" customHeight="1">
      <c r="B230" s="7">
        <f t="shared" si="5"/>
        <v>40003</v>
      </c>
      <c r="C230" s="8" t="s">
        <v>86</v>
      </c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T230" s="6">
        <v>1</v>
      </c>
    </row>
    <row r="231" spans="2:20" ht="17.25" customHeight="1">
      <c r="B231" s="7">
        <f t="shared" si="5"/>
        <v>40004</v>
      </c>
      <c r="C231" s="8" t="s">
        <v>80</v>
      </c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T231" s="6">
        <v>1</v>
      </c>
    </row>
    <row r="232" spans="2:20" ht="17.25" customHeight="1">
      <c r="B232" s="92">
        <f t="shared" si="5"/>
        <v>40005</v>
      </c>
      <c r="C232" s="93" t="s">
        <v>81</v>
      </c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T232" s="6">
        <v>1</v>
      </c>
    </row>
    <row r="233" spans="2:20" ht="17.25" customHeight="1">
      <c r="B233" s="92">
        <f t="shared" si="5"/>
        <v>40006</v>
      </c>
      <c r="C233" s="93" t="s">
        <v>82</v>
      </c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T233" s="6">
        <v>1</v>
      </c>
    </row>
    <row r="234" spans="2:17" ht="17.25" customHeight="1">
      <c r="B234" s="5"/>
      <c r="D234" s="11" t="str">
        <f>D22</f>
        <v>AFO</v>
      </c>
      <c r="E234" s="11" t="str">
        <f aca="true" t="shared" si="6" ref="E234:Q234">E22</f>
        <v>DAD</v>
      </c>
      <c r="F234" s="11" t="str">
        <f t="shared" si="6"/>
        <v>AUD</v>
      </c>
      <c r="G234" s="11" t="str">
        <f t="shared" si="6"/>
        <v>CEX</v>
      </c>
      <c r="H234" s="11" t="str">
        <f t="shared" si="6"/>
        <v>DCO</v>
      </c>
      <c r="I234" s="11" t="str">
        <f t="shared" si="6"/>
        <v>APU</v>
      </c>
      <c r="J234" s="11" t="str">
        <f t="shared" si="6"/>
        <v>CGE</v>
      </c>
      <c r="K234" s="11" t="str">
        <f t="shared" si="6"/>
        <v>CPU</v>
      </c>
      <c r="L234" s="11" t="str">
        <f t="shared" si="6"/>
        <v>DCV</v>
      </c>
      <c r="M234" s="11" t="str">
        <f t="shared" si="6"/>
        <v>DPC</v>
      </c>
      <c r="N234" s="11" t="str">
        <f t="shared" si="6"/>
        <v>SIM</v>
      </c>
      <c r="O234" s="11">
        <f t="shared" si="6"/>
        <v>0</v>
      </c>
      <c r="P234" s="11" t="str">
        <f t="shared" si="6"/>
        <v>DIS</v>
      </c>
      <c r="Q234" s="11" t="str">
        <f t="shared" si="6"/>
        <v>PROVAS</v>
      </c>
    </row>
    <row r="235" spans="2:17" ht="17.25" customHeight="1" thickBot="1">
      <c r="B235" s="29" t="s">
        <v>239</v>
      </c>
      <c r="C235" s="45">
        <f>SUM(D235:Q235)</f>
        <v>7024</v>
      </c>
      <c r="D235" s="31">
        <f aca="true" t="shared" si="7" ref="D235:M235">SUM(D22:D233)</f>
        <v>1282</v>
      </c>
      <c r="E235" s="31">
        <f t="shared" si="7"/>
        <v>767</v>
      </c>
      <c r="F235" s="31">
        <f t="shared" si="7"/>
        <v>1183</v>
      </c>
      <c r="G235" s="31">
        <f t="shared" si="7"/>
        <v>574</v>
      </c>
      <c r="H235" s="31">
        <f t="shared" si="7"/>
        <v>488</v>
      </c>
      <c r="I235" s="31">
        <f t="shared" si="7"/>
        <v>828</v>
      </c>
      <c r="J235" s="31">
        <f t="shared" si="7"/>
        <v>488</v>
      </c>
      <c r="K235" s="31">
        <f t="shared" si="7"/>
        <v>413</v>
      </c>
      <c r="L235" s="31">
        <f t="shared" si="7"/>
        <v>532</v>
      </c>
      <c r="M235" s="31">
        <f t="shared" si="7"/>
        <v>417</v>
      </c>
      <c r="N235" s="31">
        <f>SUM(N22:N233)</f>
        <v>0</v>
      </c>
      <c r="O235" s="31">
        <f>SUM(O22:O233)</f>
        <v>0</v>
      </c>
      <c r="P235" s="31">
        <f>SUM(P22:P233)</f>
        <v>0</v>
      </c>
      <c r="Q235" s="31">
        <f>SUM(Q22:Q233)</f>
        <v>52</v>
      </c>
    </row>
    <row r="236" spans="2:17" ht="17.25" customHeight="1" thickBot="1">
      <c r="B236" s="46" t="s">
        <v>240</v>
      </c>
      <c r="C236" s="47">
        <f>SUM(D236:Q236)</f>
        <v>117.06666666666666</v>
      </c>
      <c r="D236" s="48">
        <f>D235/60</f>
        <v>21.366666666666667</v>
      </c>
      <c r="E236" s="48">
        <f aca="true" t="shared" si="8" ref="E236:M236">E235/60</f>
        <v>12.783333333333333</v>
      </c>
      <c r="F236" s="48">
        <f t="shared" si="8"/>
        <v>19.716666666666665</v>
      </c>
      <c r="G236" s="48">
        <f t="shared" si="8"/>
        <v>9.566666666666666</v>
      </c>
      <c r="H236" s="48">
        <f t="shared" si="8"/>
        <v>8.133333333333333</v>
      </c>
      <c r="I236" s="48">
        <f t="shared" si="8"/>
        <v>13.8</v>
      </c>
      <c r="J236" s="48">
        <f t="shared" si="8"/>
        <v>8.133333333333333</v>
      </c>
      <c r="K236" s="48">
        <f t="shared" si="8"/>
        <v>6.883333333333334</v>
      </c>
      <c r="L236" s="48">
        <f t="shared" si="8"/>
        <v>8.866666666666667</v>
      </c>
      <c r="M236" s="48">
        <f t="shared" si="8"/>
        <v>6.95</v>
      </c>
      <c r="N236" s="48">
        <f>N235/60</f>
        <v>0</v>
      </c>
      <c r="O236" s="48">
        <f>O235/60</f>
        <v>0</v>
      </c>
      <c r="P236" s="48">
        <f>P235/60</f>
        <v>0</v>
      </c>
      <c r="Q236" s="48">
        <f>Q235/60</f>
        <v>0.8666666666666667</v>
      </c>
    </row>
    <row r="237" spans="2:6" ht="18.75" thickBot="1">
      <c r="B237" s="5"/>
      <c r="F237" s="5"/>
    </row>
    <row r="238" spans="1:17" ht="18">
      <c r="A238" s="6">
        <v>1</v>
      </c>
      <c r="B238" s="14" t="s">
        <v>92</v>
      </c>
      <c r="C238" s="49">
        <f>D236</f>
        <v>21.366666666666667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ht="18">
      <c r="A239" s="6">
        <v>2</v>
      </c>
      <c r="B239" s="15" t="s">
        <v>89</v>
      </c>
      <c r="C239" s="50">
        <f>E236</f>
        <v>12.783333333333333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18">
      <c r="A240" s="6">
        <v>3</v>
      </c>
      <c r="B240" s="15" t="s">
        <v>197</v>
      </c>
      <c r="C240" s="50">
        <f>F236</f>
        <v>19.716666666666665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ht="18">
      <c r="A241" s="6">
        <v>4</v>
      </c>
      <c r="B241" s="15" t="s">
        <v>87</v>
      </c>
      <c r="C241" s="50">
        <f>G236</f>
        <v>9.566666666666666</v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ht="18">
      <c r="A242" s="6">
        <v>5</v>
      </c>
      <c r="B242" s="15" t="s">
        <v>88</v>
      </c>
      <c r="C242" s="50">
        <f>H236</f>
        <v>8.133333333333333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ht="18">
      <c r="A243" s="6">
        <v>6</v>
      </c>
      <c r="B243" s="15" t="s">
        <v>91</v>
      </c>
      <c r="C243" s="50">
        <f>I236</f>
        <v>13.8</v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ht="18">
      <c r="A244" s="6">
        <v>7</v>
      </c>
      <c r="B244" s="15" t="s">
        <v>94</v>
      </c>
      <c r="C244" s="50">
        <f>J236</f>
        <v>8.133333333333333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ht="18">
      <c r="A245" s="6">
        <v>8</v>
      </c>
      <c r="B245" s="15" t="s">
        <v>95</v>
      </c>
      <c r="C245" s="50">
        <f>K236</f>
        <v>6.883333333333334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ht="18">
      <c r="A246" s="6">
        <v>9</v>
      </c>
      <c r="B246" s="15" t="s">
        <v>196</v>
      </c>
      <c r="C246" s="50">
        <f>L236</f>
        <v>8.866666666666667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ht="18">
      <c r="A247" s="6">
        <v>10</v>
      </c>
      <c r="B247" s="15" t="s">
        <v>93</v>
      </c>
      <c r="C247" s="50">
        <f>M236</f>
        <v>6.95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ht="18">
      <c r="A248" s="6">
        <v>11</v>
      </c>
      <c r="B248" s="38" t="s">
        <v>198</v>
      </c>
      <c r="C248" s="50">
        <f>N236</f>
        <v>0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ht="18">
      <c r="A249" s="6">
        <v>12</v>
      </c>
      <c r="B249" s="38" t="s">
        <v>234</v>
      </c>
      <c r="C249" s="50">
        <f>P236</f>
        <v>0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ht="18.75" thickBot="1">
      <c r="A250" s="6">
        <v>13</v>
      </c>
      <c r="B250" s="39" t="s">
        <v>235</v>
      </c>
      <c r="C250" s="51">
        <f>Q236</f>
        <v>0.8666666666666667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ht="18.75" thickBot="1"/>
    <row r="252" spans="2:6" ht="18">
      <c r="B252" s="127" t="s">
        <v>193</v>
      </c>
      <c r="C252" s="127"/>
      <c r="D252" s="127"/>
      <c r="E252" s="127"/>
      <c r="F252" s="127"/>
    </row>
    <row r="253" ht="18.75" thickBot="1"/>
    <row r="254" spans="3:18" ht="18.75" thickBot="1">
      <c r="C254" s="18" t="s">
        <v>165</v>
      </c>
      <c r="D254" s="19" t="s">
        <v>167</v>
      </c>
      <c r="E254" s="25"/>
      <c r="F254" s="20" t="s">
        <v>166</v>
      </c>
      <c r="R254" s="11" t="s">
        <v>238</v>
      </c>
    </row>
    <row r="255" spans="2:18" ht="18">
      <c r="B255" s="14" t="s">
        <v>92</v>
      </c>
      <c r="C255" s="37">
        <v>175</v>
      </c>
      <c r="D255" s="16">
        <f>C255-C238</f>
        <v>153.63333333333333</v>
      </c>
      <c r="E255" s="26"/>
      <c r="F255" s="17">
        <f aca="true" t="shared" si="9" ref="F255:F267">C255-D255</f>
        <v>21.366666666666674</v>
      </c>
      <c r="G255" s="21">
        <f aca="true" t="shared" si="10" ref="G255:G267">F255/C255</f>
        <v>0.12209523809523813</v>
      </c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11">
        <v>6</v>
      </c>
    </row>
    <row r="256" spans="2:17" ht="18">
      <c r="B256" s="15" t="s">
        <v>89</v>
      </c>
      <c r="C256" s="37">
        <v>90</v>
      </c>
      <c r="D256" s="16">
        <f aca="true" t="shared" si="11" ref="D256:D267">C256-C239</f>
        <v>77.21666666666667</v>
      </c>
      <c r="E256" s="26"/>
      <c r="F256" s="17">
        <f t="shared" si="9"/>
        <v>12.783333333333331</v>
      </c>
      <c r="G256" s="21">
        <f t="shared" si="10"/>
        <v>0.14203703703703702</v>
      </c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 ht="18">
      <c r="B257" s="15" t="s">
        <v>197</v>
      </c>
      <c r="C257" s="37">
        <v>145</v>
      </c>
      <c r="D257" s="16">
        <f t="shared" si="11"/>
        <v>125.28333333333333</v>
      </c>
      <c r="E257" s="26"/>
      <c r="F257" s="17">
        <f t="shared" si="9"/>
        <v>19.71666666666667</v>
      </c>
      <c r="G257" s="21">
        <f t="shared" si="10"/>
        <v>0.1359770114942529</v>
      </c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ht="18">
      <c r="B258" s="15" t="s">
        <v>87</v>
      </c>
      <c r="C258" s="37">
        <v>70</v>
      </c>
      <c r="D258" s="16">
        <f t="shared" si="11"/>
        <v>60.43333333333334</v>
      </c>
      <c r="E258" s="26"/>
      <c r="F258" s="17">
        <f t="shared" si="9"/>
        <v>9.566666666666663</v>
      </c>
      <c r="G258" s="21">
        <f t="shared" si="10"/>
        <v>0.1366666666666666</v>
      </c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 ht="18">
      <c r="B259" s="15" t="s">
        <v>88</v>
      </c>
      <c r="C259" s="37">
        <v>40</v>
      </c>
      <c r="D259" s="16">
        <f t="shared" si="11"/>
        <v>31.866666666666667</v>
      </c>
      <c r="E259" s="26"/>
      <c r="F259" s="17">
        <f t="shared" si="9"/>
        <v>8.133333333333333</v>
      </c>
      <c r="G259" s="21">
        <f t="shared" si="10"/>
        <v>0.2033333333333333</v>
      </c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 ht="18">
      <c r="B260" s="15" t="s">
        <v>91</v>
      </c>
      <c r="C260" s="37">
        <v>102</v>
      </c>
      <c r="D260" s="16">
        <f t="shared" si="11"/>
        <v>88.2</v>
      </c>
      <c r="E260" s="26"/>
      <c r="F260" s="17">
        <f t="shared" si="9"/>
        <v>13.799999999999997</v>
      </c>
      <c r="G260" s="21">
        <f t="shared" si="10"/>
        <v>0.1352941176470588</v>
      </c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 ht="18">
      <c r="B261" s="15" t="s">
        <v>94</v>
      </c>
      <c r="C261" s="37">
        <v>50</v>
      </c>
      <c r="D261" s="16">
        <f t="shared" si="11"/>
        <v>41.86666666666667</v>
      </c>
      <c r="E261" s="26"/>
      <c r="F261" s="17">
        <f t="shared" si="9"/>
        <v>8.133333333333333</v>
      </c>
      <c r="G261" s="21">
        <f t="shared" si="10"/>
        <v>0.16266666666666665</v>
      </c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 ht="18">
      <c r="B262" s="15" t="s">
        <v>95</v>
      </c>
      <c r="C262" s="37">
        <v>100</v>
      </c>
      <c r="D262" s="16">
        <f t="shared" si="11"/>
        <v>93.11666666666666</v>
      </c>
      <c r="E262" s="26"/>
      <c r="F262" s="17">
        <f t="shared" si="9"/>
        <v>6.88333333333334</v>
      </c>
      <c r="G262" s="21">
        <f t="shared" si="10"/>
        <v>0.0688333333333334</v>
      </c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 ht="18">
      <c r="B263" s="15" t="s">
        <v>196</v>
      </c>
      <c r="C263" s="37">
        <v>80</v>
      </c>
      <c r="D263" s="16">
        <f t="shared" si="11"/>
        <v>71.13333333333333</v>
      </c>
      <c r="E263" s="26"/>
      <c r="F263" s="17">
        <f t="shared" si="9"/>
        <v>8.866666666666674</v>
      </c>
      <c r="G263" s="21">
        <f t="shared" si="10"/>
        <v>0.11083333333333342</v>
      </c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8" ht="18">
      <c r="B264" s="15" t="s">
        <v>93</v>
      </c>
      <c r="C264" s="52">
        <v>100</v>
      </c>
      <c r="D264" s="16">
        <f t="shared" si="11"/>
        <v>93.05</v>
      </c>
      <c r="E264" s="27"/>
      <c r="F264" s="17">
        <f t="shared" si="9"/>
        <v>6.950000000000003</v>
      </c>
      <c r="G264" s="21">
        <f t="shared" si="10"/>
        <v>0.06950000000000003</v>
      </c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11">
        <v>2</v>
      </c>
    </row>
    <row r="265" spans="2:18" ht="18">
      <c r="B265" s="38" t="s">
        <v>198</v>
      </c>
      <c r="C265" s="52">
        <v>40</v>
      </c>
      <c r="D265" s="16">
        <f t="shared" si="11"/>
        <v>40</v>
      </c>
      <c r="E265" s="27"/>
      <c r="F265" s="17">
        <f t="shared" si="9"/>
        <v>0</v>
      </c>
      <c r="G265" s="21">
        <f t="shared" si="10"/>
        <v>0</v>
      </c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11">
        <v>2</v>
      </c>
    </row>
    <row r="266" spans="2:18" ht="18">
      <c r="B266" s="38" t="s">
        <v>234</v>
      </c>
      <c r="C266" s="52">
        <v>20</v>
      </c>
      <c r="D266" s="16">
        <f t="shared" si="11"/>
        <v>20</v>
      </c>
      <c r="E266" s="27"/>
      <c r="F266" s="17">
        <f t="shared" si="9"/>
        <v>0</v>
      </c>
      <c r="G266" s="21">
        <f t="shared" si="10"/>
        <v>0</v>
      </c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11">
        <v>1</v>
      </c>
    </row>
    <row r="267" spans="2:17" ht="18.75" thickBot="1">
      <c r="B267" s="39" t="s">
        <v>235</v>
      </c>
      <c r="C267" s="53">
        <v>37</v>
      </c>
      <c r="D267" s="16">
        <f t="shared" si="11"/>
        <v>36.13333333333333</v>
      </c>
      <c r="E267" s="28"/>
      <c r="F267" s="17">
        <f t="shared" si="9"/>
        <v>0.8666666666666671</v>
      </c>
      <c r="G267" s="21">
        <f t="shared" si="10"/>
        <v>0.023423423423423437</v>
      </c>
      <c r="H267" s="21"/>
      <c r="I267" s="21">
        <f>77/38</f>
        <v>2.026315789473684</v>
      </c>
      <c r="J267" s="21"/>
      <c r="K267" s="21"/>
      <c r="L267" s="21"/>
      <c r="M267" s="21"/>
      <c r="N267" s="21"/>
      <c r="O267" s="21"/>
      <c r="P267" s="21"/>
      <c r="Q267" s="21"/>
    </row>
    <row r="268" spans="3:18" ht="18">
      <c r="C268" s="32">
        <f>SUM(C255:C267)</f>
        <v>1049</v>
      </c>
      <c r="R268" s="11">
        <f>SUM(R255:R267)</f>
        <v>11</v>
      </c>
    </row>
    <row r="270" ht="18">
      <c r="C270" s="32"/>
    </row>
  </sheetData>
  <sheetProtection/>
  <mergeCells count="3">
    <mergeCell ref="B3:F3"/>
    <mergeCell ref="C21:Q21"/>
    <mergeCell ref="B252:F25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9"/>
  <sheetViews>
    <sheetView zoomScale="75" zoomScaleNormal="75" zoomScalePageLayoutView="0" workbookViewId="0" topLeftCell="A19">
      <pane xSplit="2" ySplit="5" topLeftCell="C24" activePane="bottomRight" state="frozen"/>
      <selection pane="topLeft" activeCell="A19" sqref="A19"/>
      <selection pane="topRight" activeCell="C19" sqref="C19"/>
      <selection pane="bottomLeft" activeCell="A24" sqref="A24"/>
      <selection pane="bottomRight" activeCell="C152" sqref="C152"/>
    </sheetView>
  </sheetViews>
  <sheetFormatPr defaultColWidth="9.140625" defaultRowHeight="15"/>
  <cols>
    <col min="1" max="1" width="3.28125" style="6" customWidth="1"/>
    <col min="2" max="2" width="8.57421875" style="6" customWidth="1"/>
    <col min="3" max="3" width="8.7109375" style="6" customWidth="1"/>
    <col min="4" max="4" width="11.00390625" style="11" customWidth="1"/>
    <col min="5" max="5" width="10.7109375" style="11" customWidth="1"/>
    <col min="6" max="6" width="7.57421875" style="6" customWidth="1"/>
    <col min="7" max="13" width="10.140625" style="6" customWidth="1"/>
    <col min="14" max="15" width="10.28125" style="6" customWidth="1"/>
    <col min="16" max="16" width="10.140625" style="6" customWidth="1"/>
    <col min="17" max="17" width="11.140625" style="6" customWidth="1"/>
    <col min="18" max="18" width="16.57421875" style="11" customWidth="1"/>
    <col min="19" max="16384" width="9.140625" style="6" customWidth="1"/>
  </cols>
  <sheetData>
    <row r="1" spans="2:13" ht="18">
      <c r="B1" s="33" t="s">
        <v>230</v>
      </c>
      <c r="C1" s="34"/>
      <c r="D1" s="34"/>
      <c r="E1" s="35" t="s">
        <v>231</v>
      </c>
      <c r="G1" s="35" t="s">
        <v>241</v>
      </c>
      <c r="H1" s="35"/>
      <c r="I1" s="35"/>
      <c r="J1" s="35"/>
      <c r="K1" s="35"/>
      <c r="L1" s="35"/>
      <c r="M1" s="35"/>
    </row>
    <row r="2" ht="18.75" thickBot="1"/>
    <row r="3" spans="2:6" ht="18">
      <c r="B3" s="127" t="s">
        <v>193</v>
      </c>
      <c r="C3" s="127"/>
      <c r="D3" s="127"/>
      <c r="E3" s="127"/>
      <c r="F3" s="127"/>
    </row>
    <row r="4" ht="18.75" thickBot="1"/>
    <row r="5" spans="3:6" ht="18.75" thickBot="1">
      <c r="C5" s="18" t="s">
        <v>165</v>
      </c>
      <c r="D5" s="19" t="s">
        <v>167</v>
      </c>
      <c r="E5" s="25"/>
      <c r="F5" s="20" t="s">
        <v>166</v>
      </c>
    </row>
    <row r="6" spans="2:17" ht="18.75" thickBot="1">
      <c r="B6" s="14" t="s">
        <v>92</v>
      </c>
      <c r="C6" s="36">
        <f aca="true" t="shared" si="0" ref="C6:F16">C173</f>
        <v>30</v>
      </c>
      <c r="D6" s="73">
        <f t="shared" si="0"/>
        <v>5.916666666666668</v>
      </c>
      <c r="E6" s="36">
        <f t="shared" si="0"/>
        <v>0</v>
      </c>
      <c r="F6" s="73">
        <f t="shared" si="0"/>
        <v>24.083333333333332</v>
      </c>
      <c r="G6" s="21">
        <f>F6/C6</f>
        <v>0.8027777777777777</v>
      </c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ht="18.75" thickBot="1">
      <c r="B7" s="15" t="s">
        <v>89</v>
      </c>
      <c r="C7" s="36">
        <f t="shared" si="0"/>
        <v>30</v>
      </c>
      <c r="D7" s="73">
        <f t="shared" si="0"/>
        <v>3.166666666666668</v>
      </c>
      <c r="E7" s="36">
        <f t="shared" si="0"/>
        <v>0</v>
      </c>
      <c r="F7" s="73">
        <f t="shared" si="0"/>
        <v>26.833333333333332</v>
      </c>
      <c r="G7" s="21">
        <f aca="true" t="shared" si="1" ref="G7:G19">F7/C7</f>
        <v>0.8944444444444444</v>
      </c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8.75" thickBot="1">
      <c r="B8" s="15" t="s">
        <v>197</v>
      </c>
      <c r="C8" s="36">
        <f t="shared" si="0"/>
        <v>40</v>
      </c>
      <c r="D8" s="73">
        <f t="shared" si="0"/>
        <v>28.85</v>
      </c>
      <c r="E8" s="36">
        <f t="shared" si="0"/>
        <v>0</v>
      </c>
      <c r="F8" s="73">
        <f t="shared" si="0"/>
        <v>11.149999999999999</v>
      </c>
      <c r="G8" s="21">
        <f t="shared" si="1"/>
        <v>0.27874999999999994</v>
      </c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ht="18.75" thickBot="1">
      <c r="B9" s="15" t="s">
        <v>87</v>
      </c>
      <c r="C9" s="36">
        <f t="shared" si="0"/>
        <v>20</v>
      </c>
      <c r="D9" s="73">
        <f t="shared" si="0"/>
        <v>6.366666666666667</v>
      </c>
      <c r="E9" s="36">
        <f t="shared" si="0"/>
        <v>0</v>
      </c>
      <c r="F9" s="73">
        <f t="shared" si="0"/>
        <v>13.633333333333333</v>
      </c>
      <c r="G9" s="21">
        <f t="shared" si="1"/>
        <v>0.6816666666666666</v>
      </c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18.75" thickBot="1">
      <c r="B10" s="15" t="s">
        <v>88</v>
      </c>
      <c r="C10" s="36">
        <f t="shared" si="0"/>
        <v>20</v>
      </c>
      <c r="D10" s="73">
        <f t="shared" si="0"/>
        <v>6.566666666666666</v>
      </c>
      <c r="E10" s="36">
        <f t="shared" si="0"/>
        <v>0</v>
      </c>
      <c r="F10" s="73">
        <f t="shared" si="0"/>
        <v>13.433333333333334</v>
      </c>
      <c r="G10" s="21">
        <f t="shared" si="1"/>
        <v>0.6716666666666666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ht="18.75" thickBot="1">
      <c r="B11" s="15" t="s">
        <v>406</v>
      </c>
      <c r="C11" s="36">
        <f t="shared" si="0"/>
        <v>4</v>
      </c>
      <c r="D11" s="73">
        <f t="shared" si="0"/>
        <v>2.3666666666666667</v>
      </c>
      <c r="E11" s="36">
        <f t="shared" si="0"/>
        <v>0</v>
      </c>
      <c r="F11" s="73">
        <f t="shared" si="0"/>
        <v>1.6333333333333333</v>
      </c>
      <c r="G11" s="21">
        <f t="shared" si="1"/>
        <v>0.4083333333333333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ht="18.75" thickBot="1">
      <c r="B12" s="15" t="s">
        <v>407</v>
      </c>
      <c r="C12" s="36">
        <f t="shared" si="0"/>
        <v>4</v>
      </c>
      <c r="D12" s="73">
        <f t="shared" si="0"/>
        <v>3.3333333333333335</v>
      </c>
      <c r="E12" s="36">
        <f t="shared" si="0"/>
        <v>0</v>
      </c>
      <c r="F12" s="73">
        <f t="shared" si="0"/>
        <v>0.6666666666666665</v>
      </c>
      <c r="G12" s="21">
        <f t="shared" si="1"/>
        <v>0.16666666666666663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ht="18.75" thickBot="1">
      <c r="B13" s="15" t="s">
        <v>20</v>
      </c>
      <c r="C13" s="36">
        <f t="shared" si="0"/>
        <v>60</v>
      </c>
      <c r="D13" s="73">
        <f t="shared" si="0"/>
        <v>17.083333333333336</v>
      </c>
      <c r="E13" s="36">
        <f t="shared" si="0"/>
        <v>0</v>
      </c>
      <c r="F13" s="73">
        <f t="shared" si="0"/>
        <v>42.916666666666664</v>
      </c>
      <c r="G13" s="21">
        <f t="shared" si="1"/>
        <v>0.7152777777777778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ht="18.75" thickBot="1">
      <c r="B14" s="15" t="s">
        <v>19</v>
      </c>
      <c r="C14" s="36">
        <f t="shared" si="0"/>
        <v>30</v>
      </c>
      <c r="D14" s="73">
        <f t="shared" si="0"/>
        <v>4.066666666666666</v>
      </c>
      <c r="E14" s="36">
        <f t="shared" si="0"/>
        <v>0</v>
      </c>
      <c r="F14" s="73">
        <f t="shared" si="0"/>
        <v>25.933333333333334</v>
      </c>
      <c r="G14" s="21">
        <f t="shared" si="1"/>
        <v>0.8644444444444445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8.75" thickBot="1">
      <c r="B15" s="15" t="s">
        <v>21</v>
      </c>
      <c r="C15" s="36">
        <f t="shared" si="0"/>
        <v>30</v>
      </c>
      <c r="D15" s="73">
        <f t="shared" si="0"/>
        <v>-5.416666666666664</v>
      </c>
      <c r="E15" s="36">
        <f t="shared" si="0"/>
        <v>0</v>
      </c>
      <c r="F15" s="73">
        <f t="shared" si="0"/>
        <v>35.416666666666664</v>
      </c>
      <c r="G15" s="21">
        <f t="shared" si="1"/>
        <v>1.1805555555555556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8.75" thickBot="1">
      <c r="B16" s="38" t="s">
        <v>195</v>
      </c>
      <c r="C16" s="36">
        <f t="shared" si="0"/>
        <v>10</v>
      </c>
      <c r="D16" s="73">
        <f t="shared" si="0"/>
        <v>4.3</v>
      </c>
      <c r="E16" s="36">
        <f t="shared" si="0"/>
        <v>0</v>
      </c>
      <c r="F16" s="73">
        <f t="shared" si="0"/>
        <v>5.7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8.75" thickBot="1">
      <c r="B17" s="38" t="s">
        <v>611</v>
      </c>
      <c r="C17" s="36">
        <f>C185</f>
        <v>20</v>
      </c>
      <c r="D17" s="73">
        <f>D185</f>
        <v>3.783333333333335</v>
      </c>
      <c r="E17" s="36">
        <f>E185</f>
        <v>0</v>
      </c>
      <c r="F17" s="73">
        <f>F185</f>
        <v>16.216666666666665</v>
      </c>
      <c r="G17" s="21">
        <f t="shared" si="1"/>
        <v>0.8108333333333333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ht="18.75" thickBot="1">
      <c r="B18" s="38" t="s">
        <v>234</v>
      </c>
      <c r="C18" s="36">
        <f aca="true" t="shared" si="2" ref="C18:E19">C185</f>
        <v>20</v>
      </c>
      <c r="D18" s="73">
        <f t="shared" si="2"/>
        <v>3.783333333333335</v>
      </c>
      <c r="E18" s="36">
        <f t="shared" si="2"/>
        <v>0</v>
      </c>
      <c r="F18" s="73">
        <f>F186</f>
        <v>73.85</v>
      </c>
      <c r="G18" s="21">
        <f t="shared" si="1"/>
        <v>3.6925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ht="18.75" thickBot="1">
      <c r="B19" s="39" t="s">
        <v>408</v>
      </c>
      <c r="C19" s="36">
        <f t="shared" si="2"/>
        <v>90</v>
      </c>
      <c r="D19" s="73">
        <f t="shared" si="2"/>
        <v>16.150000000000006</v>
      </c>
      <c r="E19" s="36">
        <f t="shared" si="2"/>
        <v>0</v>
      </c>
      <c r="F19" s="73">
        <f>F186</f>
        <v>73.85</v>
      </c>
      <c r="G19" s="21">
        <f t="shared" si="1"/>
        <v>0.8205555555555555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ht="18">
      <c r="C20" s="32">
        <f>SUM(C6:C19)</f>
        <v>408</v>
      </c>
    </row>
    <row r="21" ht="18">
      <c r="C21" s="32"/>
    </row>
    <row r="22" spans="3:17" ht="18">
      <c r="C22" s="128" t="s">
        <v>236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3:18" ht="18">
      <c r="C23" s="40"/>
      <c r="D23" s="41" t="s">
        <v>92</v>
      </c>
      <c r="E23" s="41" t="s">
        <v>89</v>
      </c>
      <c r="F23" s="41" t="s">
        <v>90</v>
      </c>
      <c r="G23" s="41" t="s">
        <v>87</v>
      </c>
      <c r="H23" s="41" t="s">
        <v>88</v>
      </c>
      <c r="I23" s="41" t="s">
        <v>406</v>
      </c>
      <c r="J23" s="41" t="s">
        <v>407</v>
      </c>
      <c r="K23" s="41" t="s">
        <v>20</v>
      </c>
      <c r="L23" s="41" t="s">
        <v>19</v>
      </c>
      <c r="M23" s="41" t="s">
        <v>21</v>
      </c>
      <c r="N23" s="41" t="s">
        <v>195</v>
      </c>
      <c r="O23" s="41" t="s">
        <v>611</v>
      </c>
      <c r="P23" s="41" t="s">
        <v>234</v>
      </c>
      <c r="Q23" s="41" t="s">
        <v>408</v>
      </c>
      <c r="R23" s="11" t="s">
        <v>237</v>
      </c>
    </row>
    <row r="24" spans="3:17" ht="18">
      <c r="C24" s="98"/>
      <c r="D24" s="99"/>
      <c r="E24" s="99"/>
      <c r="F24" s="99"/>
      <c r="G24" s="99"/>
      <c r="H24" s="99"/>
      <c r="I24" s="101" t="s">
        <v>610</v>
      </c>
      <c r="J24" s="99"/>
      <c r="K24" s="99"/>
      <c r="L24" s="99"/>
      <c r="M24" s="99"/>
      <c r="N24" s="99"/>
      <c r="O24" s="99"/>
      <c r="P24" s="100"/>
      <c r="Q24" s="100"/>
    </row>
    <row r="25" spans="2:20" ht="17.25" customHeight="1">
      <c r="B25" s="7">
        <v>39881</v>
      </c>
      <c r="C25" s="8" t="s">
        <v>83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T25" s="6">
        <v>1</v>
      </c>
    </row>
    <row r="26" spans="2:20" ht="17.25" customHeight="1">
      <c r="B26" s="7">
        <f aca="true" t="shared" si="3" ref="B26:B150">B25+1</f>
        <v>39882</v>
      </c>
      <c r="C26" s="8" t="s">
        <v>84</v>
      </c>
      <c r="D26" s="23">
        <v>52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T26" s="6">
        <v>1</v>
      </c>
    </row>
    <row r="27" spans="2:20" ht="17.25" customHeight="1">
      <c r="B27" s="7">
        <f t="shared" si="3"/>
        <v>39883</v>
      </c>
      <c r="C27" s="8" t="s">
        <v>85</v>
      </c>
      <c r="D27" s="23"/>
      <c r="E27" s="23"/>
      <c r="F27" s="23"/>
      <c r="G27" s="23"/>
      <c r="H27" s="23"/>
      <c r="I27" s="23"/>
      <c r="J27" s="23"/>
      <c r="K27" s="23">
        <v>168</v>
      </c>
      <c r="L27" s="23"/>
      <c r="M27" s="23"/>
      <c r="N27" s="23"/>
      <c r="O27" s="23"/>
      <c r="P27" s="23"/>
      <c r="Q27" s="23"/>
      <c r="T27" s="6">
        <v>1</v>
      </c>
    </row>
    <row r="28" spans="2:20" ht="17.25" customHeight="1">
      <c r="B28" s="7">
        <f t="shared" si="3"/>
        <v>39884</v>
      </c>
      <c r="C28" s="8" t="s">
        <v>86</v>
      </c>
      <c r="D28" s="23">
        <v>58</v>
      </c>
      <c r="E28" s="23"/>
      <c r="F28" s="23">
        <v>85</v>
      </c>
      <c r="G28" s="23"/>
      <c r="H28" s="23"/>
      <c r="I28" s="23"/>
      <c r="J28" s="23"/>
      <c r="K28" s="23">
        <v>52</v>
      </c>
      <c r="L28" s="23"/>
      <c r="M28" s="23"/>
      <c r="N28" s="23"/>
      <c r="O28" s="23"/>
      <c r="P28" s="23"/>
      <c r="Q28" s="23"/>
      <c r="T28" s="6">
        <v>1</v>
      </c>
    </row>
    <row r="29" spans="2:20" ht="17.25" customHeight="1">
      <c r="B29" s="7">
        <f t="shared" si="3"/>
        <v>39885</v>
      </c>
      <c r="C29" s="8" t="s">
        <v>80</v>
      </c>
      <c r="D29" s="23"/>
      <c r="E29" s="23"/>
      <c r="F29" s="23"/>
      <c r="G29" s="23"/>
      <c r="H29" s="23"/>
      <c r="I29" s="23"/>
      <c r="J29" s="23"/>
      <c r="K29" s="23"/>
      <c r="L29" s="23"/>
      <c r="M29" s="23">
        <v>139</v>
      </c>
      <c r="N29" s="23"/>
      <c r="O29" s="23"/>
      <c r="P29" s="23"/>
      <c r="Q29" s="23"/>
      <c r="T29" s="6">
        <v>1</v>
      </c>
    </row>
    <row r="30" spans="2:20" ht="17.25" customHeight="1">
      <c r="B30" s="7">
        <f t="shared" si="3"/>
        <v>39886</v>
      </c>
      <c r="C30" s="8" t="s">
        <v>81</v>
      </c>
      <c r="D30" s="23"/>
      <c r="E30" s="23"/>
      <c r="F30" s="23"/>
      <c r="G30" s="23">
        <v>102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6">
        <v>1</v>
      </c>
    </row>
    <row r="31" spans="2:20" ht="17.25" customHeight="1">
      <c r="B31" s="7">
        <f t="shared" si="3"/>
        <v>39887</v>
      </c>
      <c r="C31" s="8" t="s">
        <v>82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T31" s="6">
        <v>1</v>
      </c>
    </row>
    <row r="32" spans="2:20" ht="17.25" customHeight="1">
      <c r="B32" s="9">
        <f t="shared" si="3"/>
        <v>39888</v>
      </c>
      <c r="C32" s="10" t="s">
        <v>83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T32" s="6">
        <v>1</v>
      </c>
    </row>
    <row r="33" spans="2:20" ht="17.25" customHeight="1">
      <c r="B33" s="9">
        <f t="shared" si="3"/>
        <v>39889</v>
      </c>
      <c r="C33" s="10" t="s">
        <v>84</v>
      </c>
      <c r="D33" s="24">
        <v>83</v>
      </c>
      <c r="E33" s="24">
        <v>64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T33" s="6">
        <v>1</v>
      </c>
    </row>
    <row r="34" spans="2:20" ht="17.25" customHeight="1">
      <c r="B34" s="9">
        <f t="shared" si="3"/>
        <v>39890</v>
      </c>
      <c r="C34" s="10" t="s">
        <v>85</v>
      </c>
      <c r="D34" s="24"/>
      <c r="E34" s="24">
        <v>47</v>
      </c>
      <c r="F34" s="24">
        <v>83</v>
      </c>
      <c r="G34" s="24"/>
      <c r="H34" s="24"/>
      <c r="I34" s="24"/>
      <c r="J34" s="24"/>
      <c r="K34" s="24"/>
      <c r="L34" s="24">
        <v>90</v>
      </c>
      <c r="M34" s="24"/>
      <c r="N34" s="24"/>
      <c r="O34" s="24"/>
      <c r="P34" s="24"/>
      <c r="Q34" s="24"/>
      <c r="T34" s="6">
        <v>1</v>
      </c>
    </row>
    <row r="35" spans="2:20" ht="17.25" customHeight="1">
      <c r="B35" s="9">
        <f t="shared" si="3"/>
        <v>39891</v>
      </c>
      <c r="C35" s="10" t="s">
        <v>86</v>
      </c>
      <c r="D35" s="24"/>
      <c r="E35" s="24"/>
      <c r="F35" s="24"/>
      <c r="G35" s="24"/>
      <c r="H35" s="24">
        <v>42</v>
      </c>
      <c r="I35" s="24"/>
      <c r="J35" s="24"/>
      <c r="K35" s="24"/>
      <c r="L35" s="24">
        <v>45</v>
      </c>
      <c r="M35" s="24"/>
      <c r="N35" s="24"/>
      <c r="O35" s="24"/>
      <c r="P35" s="24"/>
      <c r="Q35" s="24"/>
      <c r="T35" s="6">
        <v>1</v>
      </c>
    </row>
    <row r="36" spans="2:20" ht="17.25" customHeight="1">
      <c r="B36" s="9">
        <f t="shared" si="3"/>
        <v>39892</v>
      </c>
      <c r="C36" s="10" t="s">
        <v>80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T36" s="6">
        <v>1</v>
      </c>
    </row>
    <row r="37" spans="2:20" ht="17.25" customHeight="1">
      <c r="B37" s="9">
        <f t="shared" si="3"/>
        <v>39893</v>
      </c>
      <c r="C37" s="10" t="s">
        <v>81</v>
      </c>
      <c r="D37" s="24"/>
      <c r="E37" s="24"/>
      <c r="F37" s="24"/>
      <c r="G37" s="24"/>
      <c r="H37" s="24">
        <v>107</v>
      </c>
      <c r="I37" s="24"/>
      <c r="J37" s="24"/>
      <c r="K37" s="24"/>
      <c r="L37" s="24"/>
      <c r="M37" s="24"/>
      <c r="N37" s="24"/>
      <c r="O37" s="24"/>
      <c r="P37" s="24"/>
      <c r="Q37" s="24"/>
      <c r="T37" s="6">
        <v>1</v>
      </c>
    </row>
    <row r="38" spans="2:20" ht="17.25" customHeight="1">
      <c r="B38" s="9">
        <f t="shared" si="3"/>
        <v>39894</v>
      </c>
      <c r="C38" s="10" t="s">
        <v>82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T38" s="6">
        <v>1</v>
      </c>
    </row>
    <row r="39" spans="2:20" ht="17.25" customHeight="1">
      <c r="B39" s="7">
        <f t="shared" si="3"/>
        <v>39895</v>
      </c>
      <c r="C39" s="8" t="s">
        <v>83</v>
      </c>
      <c r="D39" s="23">
        <v>71</v>
      </c>
      <c r="E39" s="23"/>
      <c r="F39" s="23">
        <v>63</v>
      </c>
      <c r="G39" s="23"/>
      <c r="H39" s="23"/>
      <c r="I39" s="23"/>
      <c r="J39" s="23"/>
      <c r="K39" s="23">
        <v>107</v>
      </c>
      <c r="L39" s="23"/>
      <c r="M39" s="23"/>
      <c r="N39" s="23"/>
      <c r="O39" s="23"/>
      <c r="P39" s="23"/>
      <c r="Q39" s="23"/>
      <c r="T39" s="6">
        <v>1</v>
      </c>
    </row>
    <row r="40" spans="2:20" ht="17.25" customHeight="1">
      <c r="B40" s="7">
        <f t="shared" si="3"/>
        <v>39896</v>
      </c>
      <c r="C40" s="8" t="s">
        <v>84</v>
      </c>
      <c r="D40" s="23"/>
      <c r="E40" s="23"/>
      <c r="F40" s="23"/>
      <c r="G40" s="23">
        <v>101</v>
      </c>
      <c r="H40" s="23"/>
      <c r="I40" s="23"/>
      <c r="J40" s="23"/>
      <c r="K40" s="23">
        <v>50</v>
      </c>
      <c r="L40" s="23"/>
      <c r="M40" s="23">
        <v>60</v>
      </c>
      <c r="N40" s="23"/>
      <c r="O40" s="23"/>
      <c r="P40" s="23"/>
      <c r="Q40" s="23"/>
      <c r="T40" s="6">
        <v>1</v>
      </c>
    </row>
    <row r="41" spans="2:20" ht="17.25" customHeight="1">
      <c r="B41" s="7">
        <f t="shared" si="3"/>
        <v>39897</v>
      </c>
      <c r="C41" s="8" t="s">
        <v>85</v>
      </c>
      <c r="D41" s="23"/>
      <c r="E41" s="23"/>
      <c r="F41" s="23"/>
      <c r="G41" s="23"/>
      <c r="H41" s="23"/>
      <c r="I41" s="23"/>
      <c r="J41" s="23"/>
      <c r="K41" s="23"/>
      <c r="L41" s="23"/>
      <c r="M41" s="23">
        <v>124</v>
      </c>
      <c r="N41" s="23"/>
      <c r="O41" s="23"/>
      <c r="P41" s="23"/>
      <c r="Q41" s="23">
        <v>104</v>
      </c>
      <c r="T41" s="6">
        <v>1</v>
      </c>
    </row>
    <row r="42" spans="2:20" ht="17.25" customHeight="1">
      <c r="B42" s="7">
        <f t="shared" si="3"/>
        <v>39898</v>
      </c>
      <c r="C42" s="8" t="s">
        <v>86</v>
      </c>
      <c r="D42" s="23">
        <v>97</v>
      </c>
      <c r="E42" s="23">
        <v>74</v>
      </c>
      <c r="F42" s="23"/>
      <c r="G42" s="23"/>
      <c r="H42" s="23"/>
      <c r="I42" s="23"/>
      <c r="J42" s="23"/>
      <c r="K42" s="23"/>
      <c r="L42" s="23">
        <v>34</v>
      </c>
      <c r="M42" s="23"/>
      <c r="N42" s="23"/>
      <c r="O42" s="23"/>
      <c r="P42" s="23"/>
      <c r="Q42" s="23"/>
      <c r="T42" s="6">
        <v>1</v>
      </c>
    </row>
    <row r="43" spans="2:20" ht="17.25" customHeight="1">
      <c r="B43" s="7">
        <f t="shared" si="3"/>
        <v>39899</v>
      </c>
      <c r="C43" s="8" t="s">
        <v>80</v>
      </c>
      <c r="D43" s="23"/>
      <c r="E43" s="23"/>
      <c r="F43" s="23"/>
      <c r="G43" s="23"/>
      <c r="H43" s="23"/>
      <c r="I43" s="23"/>
      <c r="J43" s="23"/>
      <c r="K43" s="23"/>
      <c r="L43" s="23">
        <v>95</v>
      </c>
      <c r="M43" s="23"/>
      <c r="N43" s="23"/>
      <c r="O43" s="23"/>
      <c r="P43" s="23"/>
      <c r="Q43" s="23"/>
      <c r="T43" s="6">
        <v>1</v>
      </c>
    </row>
    <row r="44" spans="2:20" ht="17.25" customHeight="1">
      <c r="B44" s="7">
        <f t="shared" si="3"/>
        <v>39900</v>
      </c>
      <c r="C44" s="8" t="s">
        <v>81</v>
      </c>
      <c r="D44" s="23"/>
      <c r="E44" s="23"/>
      <c r="F44" s="23"/>
      <c r="G44" s="23"/>
      <c r="H44" s="23">
        <v>75</v>
      </c>
      <c r="I44" s="23"/>
      <c r="J44" s="23"/>
      <c r="K44" s="23"/>
      <c r="L44" s="23"/>
      <c r="M44" s="23"/>
      <c r="N44" s="23"/>
      <c r="O44" s="23"/>
      <c r="P44" s="23"/>
      <c r="Q44" s="23"/>
      <c r="T44" s="6">
        <v>1</v>
      </c>
    </row>
    <row r="45" spans="2:20" ht="17.25" customHeight="1">
      <c r="B45" s="7">
        <f t="shared" si="3"/>
        <v>39901</v>
      </c>
      <c r="C45" s="8" t="s">
        <v>82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6">
        <v>1</v>
      </c>
    </row>
    <row r="46" spans="2:20" ht="17.25" customHeight="1">
      <c r="B46" s="9">
        <f t="shared" si="3"/>
        <v>39902</v>
      </c>
      <c r="C46" s="10" t="s">
        <v>83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T46" s="6">
        <v>1</v>
      </c>
    </row>
    <row r="47" spans="2:20" ht="17.25" customHeight="1">
      <c r="B47" s="9">
        <f t="shared" si="3"/>
        <v>39903</v>
      </c>
      <c r="C47" s="10" t="s">
        <v>84</v>
      </c>
      <c r="D47" s="24">
        <v>50</v>
      </c>
      <c r="E47" s="24"/>
      <c r="F47" s="24">
        <v>45</v>
      </c>
      <c r="G47" s="24"/>
      <c r="H47" s="24"/>
      <c r="I47" s="24"/>
      <c r="J47" s="24"/>
      <c r="K47" s="24">
        <v>50</v>
      </c>
      <c r="L47" s="24"/>
      <c r="M47" s="24"/>
      <c r="N47" s="24"/>
      <c r="O47" s="24"/>
      <c r="P47" s="24"/>
      <c r="Q47" s="24"/>
      <c r="T47" s="6">
        <v>1</v>
      </c>
    </row>
    <row r="48" spans="2:20" ht="17.25" customHeight="1">
      <c r="B48" s="9">
        <f t="shared" si="3"/>
        <v>39904</v>
      </c>
      <c r="C48" s="10" t="s">
        <v>85</v>
      </c>
      <c r="D48" s="24"/>
      <c r="E48" s="24"/>
      <c r="F48" s="24"/>
      <c r="G48" s="24">
        <v>60</v>
      </c>
      <c r="H48" s="24"/>
      <c r="I48" s="24"/>
      <c r="J48" s="24"/>
      <c r="K48" s="24">
        <v>97</v>
      </c>
      <c r="L48" s="24"/>
      <c r="M48" s="24"/>
      <c r="N48" s="24"/>
      <c r="O48" s="24"/>
      <c r="P48" s="24"/>
      <c r="Q48" s="24"/>
      <c r="T48" s="6">
        <v>1</v>
      </c>
    </row>
    <row r="49" spans="2:20" ht="17.25" customHeight="1">
      <c r="B49" s="9">
        <f t="shared" si="3"/>
        <v>39905</v>
      </c>
      <c r="C49" s="10" t="s">
        <v>86</v>
      </c>
      <c r="D49" s="24"/>
      <c r="E49" s="24"/>
      <c r="F49" s="24"/>
      <c r="G49" s="24"/>
      <c r="H49" s="24"/>
      <c r="I49" s="24"/>
      <c r="J49" s="24"/>
      <c r="K49" s="24"/>
      <c r="L49" s="24"/>
      <c r="M49" s="24">
        <v>105</v>
      </c>
      <c r="N49" s="24"/>
      <c r="O49" s="24"/>
      <c r="P49" s="24"/>
      <c r="Q49" s="24">
        <v>76</v>
      </c>
      <c r="T49" s="6">
        <v>1</v>
      </c>
    </row>
    <row r="50" spans="2:20" ht="17.25" customHeight="1">
      <c r="B50" s="9">
        <f t="shared" si="3"/>
        <v>39906</v>
      </c>
      <c r="C50" s="10" t="s">
        <v>80</v>
      </c>
      <c r="D50" s="24"/>
      <c r="E50" s="24"/>
      <c r="F50" s="24"/>
      <c r="G50" s="24"/>
      <c r="H50" s="24"/>
      <c r="I50" s="24"/>
      <c r="J50" s="24"/>
      <c r="K50" s="24">
        <v>87</v>
      </c>
      <c r="L50" s="24"/>
      <c r="M50" s="24"/>
      <c r="N50" s="24"/>
      <c r="O50" s="24"/>
      <c r="P50" s="24"/>
      <c r="Q50" s="24">
        <v>63</v>
      </c>
      <c r="T50" s="6">
        <v>1</v>
      </c>
    </row>
    <row r="51" spans="2:20" ht="17.25" customHeight="1">
      <c r="B51" s="9">
        <f t="shared" si="3"/>
        <v>39907</v>
      </c>
      <c r="C51" s="10" t="s">
        <v>81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T51" s="6">
        <v>1</v>
      </c>
    </row>
    <row r="52" spans="2:20" ht="17.25" customHeight="1">
      <c r="B52" s="9">
        <f t="shared" si="3"/>
        <v>39908</v>
      </c>
      <c r="C52" s="10" t="s">
        <v>82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T52" s="6">
        <v>1</v>
      </c>
    </row>
    <row r="53" spans="2:20" ht="17.25" customHeight="1">
      <c r="B53" s="7">
        <f t="shared" si="3"/>
        <v>39909</v>
      </c>
      <c r="C53" s="8" t="s">
        <v>83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T53" s="6">
        <v>1</v>
      </c>
    </row>
    <row r="54" spans="2:20" ht="17.25" customHeight="1">
      <c r="B54" s="7">
        <f t="shared" si="3"/>
        <v>39910</v>
      </c>
      <c r="C54" s="8" t="s">
        <v>84</v>
      </c>
      <c r="D54" s="23"/>
      <c r="E54" s="23"/>
      <c r="F54" s="23">
        <v>80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T54" s="6">
        <v>1</v>
      </c>
    </row>
    <row r="55" spans="2:20" ht="17.25" customHeight="1">
      <c r="B55" s="7">
        <f t="shared" si="3"/>
        <v>39911</v>
      </c>
      <c r="C55" s="8" t="s">
        <v>85</v>
      </c>
      <c r="D55" s="23"/>
      <c r="E55" s="23"/>
      <c r="F55" s="23"/>
      <c r="G55" s="23"/>
      <c r="H55" s="23"/>
      <c r="I55" s="23"/>
      <c r="J55" s="23"/>
      <c r="K55" s="23"/>
      <c r="L55" s="23"/>
      <c r="M55" s="23">
        <v>70</v>
      </c>
      <c r="N55" s="23"/>
      <c r="O55" s="23"/>
      <c r="P55" s="23"/>
      <c r="Q55" s="23">
        <v>96</v>
      </c>
      <c r="T55" s="6">
        <v>1</v>
      </c>
    </row>
    <row r="56" spans="2:20" ht="17.25" customHeight="1">
      <c r="B56" s="7">
        <f t="shared" si="3"/>
        <v>39912</v>
      </c>
      <c r="C56" s="8" t="s">
        <v>86</v>
      </c>
      <c r="D56" s="23"/>
      <c r="E56" s="23"/>
      <c r="F56" s="23"/>
      <c r="G56" s="23"/>
      <c r="H56" s="23"/>
      <c r="I56" s="23"/>
      <c r="J56" s="23"/>
      <c r="K56" s="23">
        <v>102</v>
      </c>
      <c r="L56" s="23"/>
      <c r="M56" s="23">
        <v>78</v>
      </c>
      <c r="N56" s="23"/>
      <c r="O56" s="23"/>
      <c r="P56" s="23"/>
      <c r="Q56" s="23"/>
      <c r="T56" s="6">
        <v>1</v>
      </c>
    </row>
    <row r="57" spans="2:20" ht="17.25" customHeight="1">
      <c r="B57" s="7">
        <f t="shared" si="3"/>
        <v>39913</v>
      </c>
      <c r="C57" s="8" t="s">
        <v>80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T57" s="6">
        <v>1</v>
      </c>
    </row>
    <row r="58" spans="2:20" ht="17.25" customHeight="1">
      <c r="B58" s="7">
        <f t="shared" si="3"/>
        <v>39914</v>
      </c>
      <c r="C58" s="8" t="s">
        <v>81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T58" s="6">
        <v>1</v>
      </c>
    </row>
    <row r="59" spans="2:20" ht="17.25" customHeight="1">
      <c r="B59" s="7">
        <f t="shared" si="3"/>
        <v>39915</v>
      </c>
      <c r="C59" s="8" t="s">
        <v>82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T59" s="6">
        <v>1</v>
      </c>
    </row>
    <row r="60" spans="2:20" ht="17.25" customHeight="1">
      <c r="B60" s="9">
        <f t="shared" si="3"/>
        <v>39916</v>
      </c>
      <c r="C60" s="10" t="s">
        <v>83</v>
      </c>
      <c r="D60" s="24"/>
      <c r="E60" s="24">
        <v>100</v>
      </c>
      <c r="F60" s="24"/>
      <c r="G60" s="24"/>
      <c r="H60" s="24"/>
      <c r="I60" s="24"/>
      <c r="J60" s="24"/>
      <c r="K60" s="24">
        <v>101</v>
      </c>
      <c r="L60" s="24"/>
      <c r="M60" s="24"/>
      <c r="N60" s="24"/>
      <c r="O60" s="24"/>
      <c r="P60" s="24"/>
      <c r="Q60" s="24"/>
      <c r="T60" s="6">
        <v>1</v>
      </c>
    </row>
    <row r="61" spans="2:20" ht="17.25" customHeight="1">
      <c r="B61" s="9">
        <f t="shared" si="3"/>
        <v>39917</v>
      </c>
      <c r="C61" s="10" t="s">
        <v>84</v>
      </c>
      <c r="D61" s="24">
        <v>91</v>
      </c>
      <c r="E61" s="24"/>
      <c r="F61" s="24"/>
      <c r="G61" s="24"/>
      <c r="H61" s="24"/>
      <c r="I61" s="24"/>
      <c r="J61" s="24"/>
      <c r="K61" s="24"/>
      <c r="L61" s="24">
        <v>90</v>
      </c>
      <c r="M61" s="24"/>
      <c r="N61" s="24"/>
      <c r="O61" s="24"/>
      <c r="P61" s="24"/>
      <c r="Q61" s="24"/>
      <c r="T61" s="6">
        <v>1</v>
      </c>
    </row>
    <row r="62" spans="2:20" ht="17.25" customHeight="1">
      <c r="B62" s="9">
        <f t="shared" si="3"/>
        <v>39918</v>
      </c>
      <c r="C62" s="10" t="s">
        <v>85</v>
      </c>
      <c r="D62" s="24"/>
      <c r="E62" s="24"/>
      <c r="F62" s="24"/>
      <c r="G62" s="24">
        <v>100</v>
      </c>
      <c r="H62" s="24"/>
      <c r="I62" s="24"/>
      <c r="J62" s="24"/>
      <c r="K62" s="24"/>
      <c r="L62" s="24"/>
      <c r="M62" s="24">
        <v>40</v>
      </c>
      <c r="N62" s="24"/>
      <c r="O62" s="24"/>
      <c r="P62" s="24"/>
      <c r="Q62" s="24">
        <v>60</v>
      </c>
      <c r="T62" s="6">
        <v>1</v>
      </c>
    </row>
    <row r="63" spans="2:20" ht="17.25" customHeight="1">
      <c r="B63" s="9">
        <f t="shared" si="3"/>
        <v>39919</v>
      </c>
      <c r="C63" s="10" t="s">
        <v>86</v>
      </c>
      <c r="D63" s="24"/>
      <c r="E63" s="24"/>
      <c r="F63" s="24"/>
      <c r="G63" s="24"/>
      <c r="H63" s="24">
        <v>87</v>
      </c>
      <c r="I63" s="24"/>
      <c r="J63" s="24"/>
      <c r="K63" s="24"/>
      <c r="L63" s="24"/>
      <c r="M63" s="24"/>
      <c r="N63" s="24"/>
      <c r="O63" s="24"/>
      <c r="P63" s="24"/>
      <c r="Q63" s="24">
        <v>80</v>
      </c>
      <c r="T63" s="6">
        <v>1</v>
      </c>
    </row>
    <row r="64" spans="2:20" ht="17.25" customHeight="1">
      <c r="B64" s="9">
        <f t="shared" si="3"/>
        <v>39920</v>
      </c>
      <c r="C64" s="10" t="s">
        <v>80</v>
      </c>
      <c r="D64" s="24"/>
      <c r="E64" s="24"/>
      <c r="F64" s="24">
        <v>15</v>
      </c>
      <c r="G64" s="24"/>
      <c r="H64" s="24"/>
      <c r="I64" s="24"/>
      <c r="J64" s="24"/>
      <c r="K64" s="24">
        <v>100</v>
      </c>
      <c r="L64" s="24"/>
      <c r="M64" s="24"/>
      <c r="N64" s="24"/>
      <c r="O64" s="24"/>
      <c r="P64" s="24"/>
      <c r="Q64" s="24"/>
      <c r="T64" s="6">
        <v>1</v>
      </c>
    </row>
    <row r="65" spans="2:20" ht="17.25" customHeight="1">
      <c r="B65" s="9">
        <f t="shared" si="3"/>
        <v>39921</v>
      </c>
      <c r="C65" s="10" t="s">
        <v>81</v>
      </c>
      <c r="D65" s="24"/>
      <c r="E65" s="24"/>
      <c r="F65" s="24">
        <v>60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T65" s="6">
        <v>1</v>
      </c>
    </row>
    <row r="66" spans="2:20" ht="17.25" customHeight="1">
      <c r="B66" s="9">
        <f t="shared" si="3"/>
        <v>39922</v>
      </c>
      <c r="C66" s="10" t="s">
        <v>82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T66" s="6">
        <v>1</v>
      </c>
    </row>
    <row r="67" spans="2:20" ht="17.25" customHeight="1">
      <c r="B67" s="7">
        <f t="shared" si="3"/>
        <v>39923</v>
      </c>
      <c r="C67" s="8" t="s">
        <v>83</v>
      </c>
      <c r="D67" s="23"/>
      <c r="E67" s="23">
        <v>95</v>
      </c>
      <c r="F67" s="23"/>
      <c r="G67" s="23"/>
      <c r="H67" s="23"/>
      <c r="I67" s="23"/>
      <c r="J67" s="23"/>
      <c r="K67" s="23"/>
      <c r="L67" s="23">
        <v>106</v>
      </c>
      <c r="M67" s="23"/>
      <c r="N67" s="23"/>
      <c r="O67" s="23"/>
      <c r="P67" s="23"/>
      <c r="Q67" s="23"/>
      <c r="T67" s="6">
        <v>1</v>
      </c>
    </row>
    <row r="68" spans="2:20" ht="17.25" customHeight="1">
      <c r="B68" s="7">
        <f t="shared" si="3"/>
        <v>39924</v>
      </c>
      <c r="C68" s="8" t="s">
        <v>84</v>
      </c>
      <c r="D68" s="23"/>
      <c r="E68" s="23"/>
      <c r="F68" s="23"/>
      <c r="G68" s="23"/>
      <c r="H68" s="23"/>
      <c r="I68" s="23"/>
      <c r="J68" s="23"/>
      <c r="K68" s="23">
        <v>100</v>
      </c>
      <c r="L68" s="23"/>
      <c r="M68" s="23"/>
      <c r="N68" s="23"/>
      <c r="O68" s="23"/>
      <c r="P68" s="23"/>
      <c r="Q68" s="23"/>
      <c r="T68" s="6">
        <v>1</v>
      </c>
    </row>
    <row r="69" spans="2:20" ht="17.25" customHeight="1">
      <c r="B69" s="7">
        <f t="shared" si="3"/>
        <v>39925</v>
      </c>
      <c r="C69" s="8" t="s">
        <v>85</v>
      </c>
      <c r="D69" s="23">
        <v>60</v>
      </c>
      <c r="E69" s="23"/>
      <c r="F69" s="23"/>
      <c r="G69" s="23"/>
      <c r="H69" s="23"/>
      <c r="I69" s="23"/>
      <c r="J69" s="23"/>
      <c r="K69" s="23">
        <v>125</v>
      </c>
      <c r="L69" s="23"/>
      <c r="M69" s="23"/>
      <c r="N69" s="23"/>
      <c r="O69" s="23"/>
      <c r="P69" s="23"/>
      <c r="Q69" s="23"/>
      <c r="T69" s="6">
        <v>1</v>
      </c>
    </row>
    <row r="70" spans="2:20" ht="17.25" customHeight="1">
      <c r="B70" s="7">
        <f t="shared" si="3"/>
        <v>39926</v>
      </c>
      <c r="C70" s="8" t="s">
        <v>86</v>
      </c>
      <c r="D70" s="23"/>
      <c r="E70" s="23"/>
      <c r="F70" s="23"/>
      <c r="G70" s="23"/>
      <c r="H70" s="23"/>
      <c r="I70" s="23"/>
      <c r="J70" s="23"/>
      <c r="K70" s="23">
        <v>100</v>
      </c>
      <c r="L70" s="23">
        <v>90</v>
      </c>
      <c r="M70" s="23"/>
      <c r="N70" s="23"/>
      <c r="O70" s="23"/>
      <c r="P70" s="23">
        <v>35</v>
      </c>
      <c r="Q70" s="23"/>
      <c r="T70" s="6">
        <v>1</v>
      </c>
    </row>
    <row r="71" spans="2:20" ht="17.25" customHeight="1">
      <c r="B71" s="7">
        <f t="shared" si="3"/>
        <v>39927</v>
      </c>
      <c r="C71" s="8" t="s">
        <v>80</v>
      </c>
      <c r="D71" s="23"/>
      <c r="E71" s="23"/>
      <c r="F71" s="23"/>
      <c r="G71" s="23">
        <v>60</v>
      </c>
      <c r="H71" s="23"/>
      <c r="I71" s="23"/>
      <c r="J71" s="23"/>
      <c r="K71" s="23">
        <v>78</v>
      </c>
      <c r="L71" s="23">
        <v>20</v>
      </c>
      <c r="M71" s="23"/>
      <c r="N71" s="23"/>
      <c r="O71" s="23"/>
      <c r="P71" s="23">
        <v>30</v>
      </c>
      <c r="Q71" s="23"/>
      <c r="T71" s="6">
        <v>1</v>
      </c>
    </row>
    <row r="72" spans="2:20" ht="17.25" customHeight="1">
      <c r="B72" s="7">
        <f t="shared" si="3"/>
        <v>39928</v>
      </c>
      <c r="C72" s="8" t="s">
        <v>81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T72" s="6">
        <v>1</v>
      </c>
    </row>
    <row r="73" spans="2:20" ht="17.25" customHeight="1">
      <c r="B73" s="7">
        <f t="shared" si="3"/>
        <v>39929</v>
      </c>
      <c r="C73" s="8" t="s">
        <v>82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T73" s="6">
        <v>1</v>
      </c>
    </row>
    <row r="74" spans="2:20" ht="17.25" customHeight="1">
      <c r="B74" s="9">
        <f t="shared" si="3"/>
        <v>39930</v>
      </c>
      <c r="C74" s="10" t="s">
        <v>83</v>
      </c>
      <c r="D74" s="24"/>
      <c r="E74" s="24"/>
      <c r="F74" s="24"/>
      <c r="G74" s="24"/>
      <c r="H74" s="24">
        <v>100</v>
      </c>
      <c r="I74" s="24"/>
      <c r="J74" s="24"/>
      <c r="K74" s="24"/>
      <c r="L74" s="24">
        <v>86</v>
      </c>
      <c r="M74" s="24"/>
      <c r="N74" s="24"/>
      <c r="O74" s="24"/>
      <c r="P74" s="24">
        <v>22</v>
      </c>
      <c r="Q74" s="24"/>
      <c r="T74" s="6">
        <v>1</v>
      </c>
    </row>
    <row r="75" spans="2:20" ht="17.25" customHeight="1">
      <c r="B75" s="9">
        <f t="shared" si="3"/>
        <v>39931</v>
      </c>
      <c r="C75" s="10" t="s">
        <v>84</v>
      </c>
      <c r="D75" s="24"/>
      <c r="E75" s="24"/>
      <c r="F75" s="24"/>
      <c r="G75" s="24"/>
      <c r="H75" s="24"/>
      <c r="I75" s="24"/>
      <c r="J75" s="24"/>
      <c r="K75" s="24">
        <v>101</v>
      </c>
      <c r="L75" s="24">
        <v>117</v>
      </c>
      <c r="M75" s="24"/>
      <c r="N75" s="24"/>
      <c r="O75" s="24"/>
      <c r="P75" s="24">
        <v>23</v>
      </c>
      <c r="Q75" s="24"/>
      <c r="T75" s="6">
        <v>1</v>
      </c>
    </row>
    <row r="76" spans="2:20" ht="17.25" customHeight="1">
      <c r="B76" s="9">
        <f t="shared" si="3"/>
        <v>39932</v>
      </c>
      <c r="C76" s="10" t="s">
        <v>85</v>
      </c>
      <c r="D76" s="24"/>
      <c r="E76" s="24"/>
      <c r="F76" s="24"/>
      <c r="G76" s="24"/>
      <c r="H76" s="24"/>
      <c r="I76" s="24"/>
      <c r="J76" s="24"/>
      <c r="K76" s="24">
        <v>155</v>
      </c>
      <c r="L76" s="24"/>
      <c r="M76" s="24"/>
      <c r="N76" s="24"/>
      <c r="O76" s="24"/>
      <c r="P76" s="24"/>
      <c r="Q76" s="24"/>
      <c r="T76" s="6">
        <v>1</v>
      </c>
    </row>
    <row r="77" spans="2:20" ht="17.25" customHeight="1">
      <c r="B77" s="9">
        <f t="shared" si="3"/>
        <v>39933</v>
      </c>
      <c r="C77" s="10" t="s">
        <v>86</v>
      </c>
      <c r="D77" s="24"/>
      <c r="E77" s="24"/>
      <c r="F77" s="24"/>
      <c r="G77" s="24"/>
      <c r="H77" s="24"/>
      <c r="I77" s="24"/>
      <c r="J77" s="24"/>
      <c r="K77" s="24">
        <v>40</v>
      </c>
      <c r="L77" s="24"/>
      <c r="M77" s="24"/>
      <c r="N77" s="24"/>
      <c r="O77" s="24"/>
      <c r="P77" s="24"/>
      <c r="Q77" s="24"/>
      <c r="T77" s="6">
        <v>1</v>
      </c>
    </row>
    <row r="78" spans="2:20" ht="17.25" customHeight="1">
      <c r="B78" s="9">
        <f t="shared" si="3"/>
        <v>39934</v>
      </c>
      <c r="C78" s="10" t="s">
        <v>80</v>
      </c>
      <c r="D78" s="24"/>
      <c r="E78" s="24"/>
      <c r="F78" s="24"/>
      <c r="G78" s="24"/>
      <c r="H78" s="24"/>
      <c r="I78" s="24"/>
      <c r="J78" s="24"/>
      <c r="K78" s="24">
        <v>111</v>
      </c>
      <c r="L78" s="24"/>
      <c r="M78" s="24"/>
      <c r="N78" s="24"/>
      <c r="O78" s="24"/>
      <c r="P78" s="24"/>
      <c r="Q78" s="24"/>
      <c r="T78" s="6">
        <v>1</v>
      </c>
    </row>
    <row r="79" spans="2:20" ht="17.25" customHeight="1">
      <c r="B79" s="9">
        <f t="shared" si="3"/>
        <v>39935</v>
      </c>
      <c r="C79" s="10" t="s">
        <v>81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T79" s="6">
        <v>1</v>
      </c>
    </row>
    <row r="80" spans="2:20" ht="17.25" customHeight="1">
      <c r="B80" s="9">
        <f t="shared" si="3"/>
        <v>39936</v>
      </c>
      <c r="C80" s="10" t="s">
        <v>82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T80" s="6">
        <v>1</v>
      </c>
    </row>
    <row r="81" spans="2:20" ht="17.25" customHeight="1">
      <c r="B81" s="7">
        <f t="shared" si="3"/>
        <v>39937</v>
      </c>
      <c r="C81" s="8" t="s">
        <v>83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T81" s="6">
        <v>1</v>
      </c>
    </row>
    <row r="82" spans="2:20" ht="17.25" customHeight="1">
      <c r="B82" s="7">
        <f t="shared" si="3"/>
        <v>39938</v>
      </c>
      <c r="C82" s="8" t="s">
        <v>84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>
        <v>260</v>
      </c>
      <c r="T82" s="6">
        <v>1</v>
      </c>
    </row>
    <row r="83" spans="2:20" ht="17.25" customHeight="1">
      <c r="B83" s="7">
        <f t="shared" si="3"/>
        <v>39939</v>
      </c>
      <c r="C83" s="8" t="s">
        <v>85</v>
      </c>
      <c r="D83" s="23"/>
      <c r="E83" s="23"/>
      <c r="F83" s="23"/>
      <c r="G83" s="23"/>
      <c r="H83" s="23"/>
      <c r="I83" s="23"/>
      <c r="J83" s="23"/>
      <c r="K83" s="23"/>
      <c r="L83" s="23"/>
      <c r="M83" s="23">
        <v>51</v>
      </c>
      <c r="N83" s="23"/>
      <c r="O83" s="23"/>
      <c r="P83" s="23"/>
      <c r="Q83" s="23">
        <v>115</v>
      </c>
      <c r="T83" s="6">
        <v>1</v>
      </c>
    </row>
    <row r="84" spans="2:20" ht="17.25" customHeight="1">
      <c r="B84" s="7">
        <f t="shared" si="3"/>
        <v>39940</v>
      </c>
      <c r="C84" s="8" t="s">
        <v>86</v>
      </c>
      <c r="D84" s="23"/>
      <c r="E84" s="23"/>
      <c r="F84" s="23"/>
      <c r="G84" s="23"/>
      <c r="H84" s="23"/>
      <c r="I84" s="23"/>
      <c r="J84" s="23"/>
      <c r="K84" s="23"/>
      <c r="L84" s="23"/>
      <c r="M84" s="23">
        <v>86</v>
      </c>
      <c r="N84" s="23"/>
      <c r="O84" s="23"/>
      <c r="P84" s="23">
        <v>44</v>
      </c>
      <c r="Q84" s="23">
        <v>50</v>
      </c>
      <c r="T84" s="6">
        <v>1</v>
      </c>
    </row>
    <row r="85" spans="2:20" ht="17.25" customHeight="1">
      <c r="B85" s="7">
        <f t="shared" si="3"/>
        <v>39941</v>
      </c>
      <c r="C85" s="8" t="s">
        <v>80</v>
      </c>
      <c r="D85" s="23"/>
      <c r="E85" s="23"/>
      <c r="F85" s="23"/>
      <c r="G85" s="23"/>
      <c r="H85" s="23"/>
      <c r="I85" s="23"/>
      <c r="J85" s="23"/>
      <c r="K85" s="23">
        <v>125</v>
      </c>
      <c r="L85" s="23"/>
      <c r="M85" s="23"/>
      <c r="N85" s="23"/>
      <c r="O85" s="23"/>
      <c r="P85" s="23">
        <f>48+45</f>
        <v>93</v>
      </c>
      <c r="Q85" s="23"/>
      <c r="T85" s="6">
        <v>1</v>
      </c>
    </row>
    <row r="86" spans="2:20" ht="17.25" customHeight="1">
      <c r="B86" s="7">
        <f t="shared" si="3"/>
        <v>39942</v>
      </c>
      <c r="C86" s="8" t="s">
        <v>81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>
        <v>85</v>
      </c>
      <c r="T86" s="6">
        <v>1</v>
      </c>
    </row>
    <row r="87" spans="2:20" ht="17.25" customHeight="1">
      <c r="B87" s="7">
        <f t="shared" si="3"/>
        <v>39943</v>
      </c>
      <c r="C87" s="8" t="s">
        <v>82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T87" s="6">
        <v>1</v>
      </c>
    </row>
    <row r="88" spans="2:20" ht="17.25" customHeight="1">
      <c r="B88" s="9">
        <f t="shared" si="3"/>
        <v>39944</v>
      </c>
      <c r="C88" s="10" t="s">
        <v>83</v>
      </c>
      <c r="D88" s="24"/>
      <c r="E88" s="24">
        <v>61</v>
      </c>
      <c r="F88" s="24"/>
      <c r="G88" s="24"/>
      <c r="H88" s="24"/>
      <c r="I88" s="24"/>
      <c r="J88" s="24"/>
      <c r="K88" s="24"/>
      <c r="L88" s="24"/>
      <c r="M88" s="24"/>
      <c r="N88" s="24">
        <v>32</v>
      </c>
      <c r="O88" s="24"/>
      <c r="P88" s="24"/>
      <c r="Q88" s="24">
        <v>115</v>
      </c>
      <c r="T88" s="6">
        <v>1</v>
      </c>
    </row>
    <row r="89" spans="2:20" ht="17.25" customHeight="1">
      <c r="B89" s="9">
        <f t="shared" si="3"/>
        <v>39945</v>
      </c>
      <c r="C89" s="10" t="s">
        <v>84</v>
      </c>
      <c r="D89" s="24"/>
      <c r="E89" s="24">
        <v>67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>
        <v>100</v>
      </c>
      <c r="T89" s="6">
        <v>1</v>
      </c>
    </row>
    <row r="90" spans="2:20" ht="17.25" customHeight="1">
      <c r="B90" s="9">
        <f t="shared" si="3"/>
        <v>39946</v>
      </c>
      <c r="C90" s="10" t="s">
        <v>85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>
        <v>60</v>
      </c>
      <c r="T90" s="6">
        <v>1</v>
      </c>
    </row>
    <row r="91" spans="2:20" ht="17.25" customHeight="1">
      <c r="B91" s="9">
        <f t="shared" si="3"/>
        <v>39947</v>
      </c>
      <c r="C91" s="10" t="s">
        <v>86</v>
      </c>
      <c r="D91" s="24">
        <v>72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>
        <v>65</v>
      </c>
      <c r="Q91" s="24">
        <v>84</v>
      </c>
      <c r="T91" s="6">
        <v>1</v>
      </c>
    </row>
    <row r="92" spans="2:20" ht="17.25" customHeight="1">
      <c r="B92" s="9">
        <f t="shared" si="3"/>
        <v>39948</v>
      </c>
      <c r="C92" s="10" t="s">
        <v>80</v>
      </c>
      <c r="D92" s="24">
        <v>71</v>
      </c>
      <c r="E92" s="24">
        <v>31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>
        <v>157</v>
      </c>
      <c r="T92" s="6">
        <v>1</v>
      </c>
    </row>
    <row r="93" spans="2:20" ht="17.25" customHeight="1">
      <c r="B93" s="9">
        <f t="shared" si="3"/>
        <v>39949</v>
      </c>
      <c r="C93" s="10" t="s">
        <v>81</v>
      </c>
      <c r="D93" s="24"/>
      <c r="E93" s="24"/>
      <c r="F93" s="24">
        <v>63</v>
      </c>
      <c r="G93" s="24">
        <v>43</v>
      </c>
      <c r="H93" s="24">
        <v>41</v>
      </c>
      <c r="I93" s="24"/>
      <c r="J93" s="24"/>
      <c r="K93" s="24"/>
      <c r="L93" s="24"/>
      <c r="M93" s="24">
        <v>161</v>
      </c>
      <c r="N93" s="24"/>
      <c r="O93" s="24"/>
      <c r="P93" s="24"/>
      <c r="Q93" s="24"/>
      <c r="T93" s="6">
        <v>1</v>
      </c>
    </row>
    <row r="94" spans="2:20" ht="17.25" customHeight="1">
      <c r="B94" s="9">
        <f t="shared" si="3"/>
        <v>39950</v>
      </c>
      <c r="C94" s="10" t="s">
        <v>82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T94" s="6">
        <v>1</v>
      </c>
    </row>
    <row r="95" spans="2:20" ht="17.25" customHeight="1">
      <c r="B95" s="7">
        <f t="shared" si="3"/>
        <v>39951</v>
      </c>
      <c r="C95" s="8" t="s">
        <v>83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>
        <v>20</v>
      </c>
      <c r="Q95" s="23"/>
      <c r="T95" s="6">
        <v>1</v>
      </c>
    </row>
    <row r="96" spans="2:20" ht="17.25" customHeight="1">
      <c r="B96" s="7">
        <f t="shared" si="3"/>
        <v>39952</v>
      </c>
      <c r="C96" s="8" t="s">
        <v>84</v>
      </c>
      <c r="D96" s="23"/>
      <c r="E96" s="23"/>
      <c r="F96" s="23"/>
      <c r="G96" s="23"/>
      <c r="H96" s="23"/>
      <c r="I96" s="23"/>
      <c r="J96" s="23"/>
      <c r="K96" s="23">
        <v>77</v>
      </c>
      <c r="L96" s="23"/>
      <c r="M96" s="23">
        <v>44</v>
      </c>
      <c r="N96" s="23">
        <v>15</v>
      </c>
      <c r="O96" s="23"/>
      <c r="P96" s="23"/>
      <c r="Q96" s="23">
        <v>65</v>
      </c>
      <c r="T96" s="6">
        <v>1</v>
      </c>
    </row>
    <row r="97" spans="2:20" ht="17.25" customHeight="1">
      <c r="B97" s="7">
        <f t="shared" si="3"/>
        <v>39953</v>
      </c>
      <c r="C97" s="8" t="s">
        <v>85</v>
      </c>
      <c r="D97" s="23"/>
      <c r="E97" s="23">
        <v>113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>
        <v>30</v>
      </c>
      <c r="T97" s="6">
        <v>1</v>
      </c>
    </row>
    <row r="98" spans="2:20" ht="17.25" customHeight="1">
      <c r="B98" s="7">
        <f t="shared" si="3"/>
        <v>39954</v>
      </c>
      <c r="C98" s="8" t="s">
        <v>86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>
        <v>136</v>
      </c>
      <c r="T98" s="6">
        <v>1</v>
      </c>
    </row>
    <row r="99" spans="2:20" ht="17.25" customHeight="1">
      <c r="B99" s="7">
        <f t="shared" si="3"/>
        <v>39955</v>
      </c>
      <c r="C99" s="8" t="s">
        <v>80</v>
      </c>
      <c r="D99" s="23">
        <v>90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>
        <v>104</v>
      </c>
      <c r="T99" s="6">
        <v>1</v>
      </c>
    </row>
    <row r="100" spans="2:20" ht="17.25" customHeight="1">
      <c r="B100" s="7">
        <f t="shared" si="3"/>
        <v>39956</v>
      </c>
      <c r="C100" s="8" t="s">
        <v>81</v>
      </c>
      <c r="D100" s="23"/>
      <c r="E100" s="23"/>
      <c r="F100" s="23"/>
      <c r="G100" s="23"/>
      <c r="H100" s="23"/>
      <c r="I100" s="23">
        <v>20</v>
      </c>
      <c r="J100" s="23"/>
      <c r="K100" s="23">
        <v>75</v>
      </c>
      <c r="L100" s="23"/>
      <c r="M100" s="23"/>
      <c r="N100" s="23"/>
      <c r="O100" s="23"/>
      <c r="P100" s="23"/>
      <c r="Q100" s="23"/>
      <c r="T100" s="6">
        <v>1</v>
      </c>
    </row>
    <row r="101" spans="2:20" ht="17.25" customHeight="1">
      <c r="B101" s="7">
        <f t="shared" si="3"/>
        <v>39957</v>
      </c>
      <c r="C101" s="8" t="s">
        <v>82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T101" s="6">
        <v>1</v>
      </c>
    </row>
    <row r="102" spans="2:20" ht="17.25" customHeight="1">
      <c r="B102" s="9">
        <f t="shared" si="3"/>
        <v>39958</v>
      </c>
      <c r="C102" s="10" t="s">
        <v>83</v>
      </c>
      <c r="D102" s="24"/>
      <c r="E102" s="24">
        <v>122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>
        <v>180</v>
      </c>
      <c r="P102" s="24"/>
      <c r="Q102" s="24"/>
      <c r="T102" s="6">
        <v>1</v>
      </c>
    </row>
    <row r="103" spans="2:20" ht="17.25" customHeight="1">
      <c r="B103" s="9">
        <f t="shared" si="3"/>
        <v>39959</v>
      </c>
      <c r="C103" s="10" t="s">
        <v>84</v>
      </c>
      <c r="D103" s="24"/>
      <c r="E103" s="24"/>
      <c r="F103" s="24"/>
      <c r="G103" s="24"/>
      <c r="H103" s="24"/>
      <c r="I103" s="24">
        <v>15</v>
      </c>
      <c r="J103" s="24">
        <v>40</v>
      </c>
      <c r="K103" s="24"/>
      <c r="L103" s="24"/>
      <c r="M103" s="24"/>
      <c r="N103" s="24"/>
      <c r="O103" s="24">
        <v>113</v>
      </c>
      <c r="P103" s="24"/>
      <c r="Q103" s="24"/>
      <c r="T103" s="6">
        <v>1</v>
      </c>
    </row>
    <row r="104" spans="2:20" ht="17.25" customHeight="1">
      <c r="B104" s="9">
        <f t="shared" si="3"/>
        <v>39960</v>
      </c>
      <c r="C104" s="10" t="s">
        <v>85</v>
      </c>
      <c r="D104" s="24"/>
      <c r="E104" s="24"/>
      <c r="F104" s="24">
        <v>115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T104" s="6">
        <v>1</v>
      </c>
    </row>
    <row r="105" spans="2:20" ht="17.25" customHeight="1">
      <c r="B105" s="9">
        <f t="shared" si="3"/>
        <v>39961</v>
      </c>
      <c r="C105" s="10" t="s">
        <v>86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>
        <v>120</v>
      </c>
      <c r="N105" s="24"/>
      <c r="O105" s="24"/>
      <c r="P105" s="24"/>
      <c r="Q105" s="24">
        <v>44</v>
      </c>
      <c r="T105" s="6">
        <v>1</v>
      </c>
    </row>
    <row r="106" spans="2:20" ht="17.25" customHeight="1">
      <c r="B106" s="9">
        <f t="shared" si="3"/>
        <v>39962</v>
      </c>
      <c r="C106" s="10" t="s">
        <v>80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>
        <v>120</v>
      </c>
      <c r="N106" s="24"/>
      <c r="O106" s="24"/>
      <c r="P106" s="24"/>
      <c r="Q106" s="24"/>
      <c r="T106" s="6">
        <v>1</v>
      </c>
    </row>
    <row r="107" spans="2:20" ht="17.25" customHeight="1">
      <c r="B107" s="9">
        <f t="shared" si="3"/>
        <v>39963</v>
      </c>
      <c r="C107" s="10" t="s">
        <v>81</v>
      </c>
      <c r="D107" s="24">
        <v>55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>
        <v>162</v>
      </c>
      <c r="T107" s="6">
        <v>1</v>
      </c>
    </row>
    <row r="108" spans="2:20" ht="17.25" customHeight="1">
      <c r="B108" s="9">
        <f t="shared" si="3"/>
        <v>39964</v>
      </c>
      <c r="C108" s="10" t="s">
        <v>82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T108" s="6">
        <v>1</v>
      </c>
    </row>
    <row r="109" spans="2:20" ht="17.25" customHeight="1">
      <c r="B109" s="7">
        <f t="shared" si="3"/>
        <v>39965</v>
      </c>
      <c r="C109" s="8" t="s">
        <v>83</v>
      </c>
      <c r="D109" s="23">
        <v>51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>
        <v>113</v>
      </c>
      <c r="T109" s="6">
        <v>1</v>
      </c>
    </row>
    <row r="110" spans="2:20" ht="17.25" customHeight="1">
      <c r="B110" s="7">
        <f t="shared" si="3"/>
        <v>39966</v>
      </c>
      <c r="C110" s="8" t="s">
        <v>84</v>
      </c>
      <c r="D110" s="23"/>
      <c r="E110" s="23"/>
      <c r="F110" s="23"/>
      <c r="G110" s="23">
        <v>23</v>
      </c>
      <c r="H110" s="23">
        <v>83</v>
      </c>
      <c r="I110" s="23"/>
      <c r="J110" s="23"/>
      <c r="K110" s="23"/>
      <c r="L110" s="23"/>
      <c r="M110" s="23"/>
      <c r="N110" s="23"/>
      <c r="O110" s="23">
        <v>30</v>
      </c>
      <c r="P110" s="23"/>
      <c r="Q110" s="23">
        <v>150</v>
      </c>
      <c r="T110" s="6">
        <v>1</v>
      </c>
    </row>
    <row r="111" spans="2:20" ht="17.25" customHeight="1">
      <c r="B111" s="7">
        <f t="shared" si="3"/>
        <v>39967</v>
      </c>
      <c r="C111" s="8" t="s">
        <v>85</v>
      </c>
      <c r="D111" s="23"/>
      <c r="E111" s="23"/>
      <c r="F111" s="23"/>
      <c r="G111" s="23"/>
      <c r="H111" s="23">
        <v>60</v>
      </c>
      <c r="I111" s="23"/>
      <c r="J111" s="23"/>
      <c r="K111" s="23"/>
      <c r="L111" s="23"/>
      <c r="M111" s="23"/>
      <c r="N111" s="23"/>
      <c r="O111" s="23"/>
      <c r="P111" s="23">
        <v>54</v>
      </c>
      <c r="Q111" s="23">
        <v>80</v>
      </c>
      <c r="T111" s="6">
        <v>1</v>
      </c>
    </row>
    <row r="112" spans="2:20" ht="17.25" customHeight="1">
      <c r="B112" s="7">
        <f t="shared" si="3"/>
        <v>39968</v>
      </c>
      <c r="C112" s="8" t="s">
        <v>86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>
        <v>67</v>
      </c>
      <c r="O112" s="23"/>
      <c r="P112" s="23"/>
      <c r="Q112" s="23">
        <v>162</v>
      </c>
      <c r="T112" s="6">
        <v>1</v>
      </c>
    </row>
    <row r="113" spans="2:20" ht="17.25" customHeight="1">
      <c r="B113" s="7">
        <f t="shared" si="3"/>
        <v>39969</v>
      </c>
      <c r="C113" s="8" t="s">
        <v>80</v>
      </c>
      <c r="D113" s="23"/>
      <c r="E113" s="23">
        <v>96</v>
      </c>
      <c r="F113" s="23"/>
      <c r="G113" s="23"/>
      <c r="H113" s="23"/>
      <c r="I113" s="23">
        <v>28</v>
      </c>
      <c r="J113" s="23"/>
      <c r="K113" s="23"/>
      <c r="L113" s="23"/>
      <c r="M113" s="23"/>
      <c r="N113" s="23">
        <v>18</v>
      </c>
      <c r="O113" s="23">
        <v>20</v>
      </c>
      <c r="P113" s="23"/>
      <c r="Q113" s="23">
        <v>90</v>
      </c>
      <c r="T113" s="6">
        <v>1</v>
      </c>
    </row>
    <row r="114" spans="2:20" ht="17.25" customHeight="1">
      <c r="B114" s="7">
        <f t="shared" si="3"/>
        <v>39970</v>
      </c>
      <c r="C114" s="8" t="s">
        <v>81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>
        <v>125</v>
      </c>
      <c r="N114" s="23"/>
      <c r="O114" s="23"/>
      <c r="P114" s="23"/>
      <c r="Q114" s="23"/>
      <c r="T114" s="6">
        <v>1</v>
      </c>
    </row>
    <row r="115" spans="2:20" ht="17.25" customHeight="1">
      <c r="B115" s="7">
        <f t="shared" si="3"/>
        <v>39971</v>
      </c>
      <c r="C115" s="8" t="s">
        <v>82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T115" s="6">
        <v>1</v>
      </c>
    </row>
    <row r="116" spans="2:20" ht="17.25" customHeight="1">
      <c r="B116" s="9">
        <f t="shared" si="3"/>
        <v>39972</v>
      </c>
      <c r="C116" s="10" t="s">
        <v>83</v>
      </c>
      <c r="D116" s="24">
        <v>60</v>
      </c>
      <c r="E116" s="24"/>
      <c r="F116" s="24"/>
      <c r="G116" s="24"/>
      <c r="H116" s="24"/>
      <c r="I116" s="24"/>
      <c r="J116" s="24"/>
      <c r="K116" s="24"/>
      <c r="L116" s="24"/>
      <c r="M116" s="24">
        <v>30</v>
      </c>
      <c r="N116" s="24"/>
      <c r="O116" s="24"/>
      <c r="P116" s="24"/>
      <c r="Q116" s="24">
        <v>61</v>
      </c>
      <c r="T116" s="6">
        <v>1</v>
      </c>
    </row>
    <row r="117" spans="2:20" ht="17.25" customHeight="1">
      <c r="B117" s="9">
        <f t="shared" si="3"/>
        <v>39973</v>
      </c>
      <c r="C117" s="10" t="s">
        <v>84</v>
      </c>
      <c r="D117" s="24">
        <v>64</v>
      </c>
      <c r="E117" s="24">
        <v>65</v>
      </c>
      <c r="F117" s="24"/>
      <c r="G117" s="24"/>
      <c r="H117" s="24">
        <v>50</v>
      </c>
      <c r="I117" s="24"/>
      <c r="J117" s="24"/>
      <c r="K117" s="24"/>
      <c r="L117" s="24"/>
      <c r="M117" s="24"/>
      <c r="N117" s="24"/>
      <c r="O117" s="24"/>
      <c r="P117" s="24">
        <v>23</v>
      </c>
      <c r="Q117" s="24">
        <v>30</v>
      </c>
      <c r="T117" s="6">
        <v>1</v>
      </c>
    </row>
    <row r="118" spans="2:20" ht="17.25" customHeight="1">
      <c r="B118" s="9">
        <f t="shared" si="3"/>
        <v>39974</v>
      </c>
      <c r="C118" s="10" t="s">
        <v>85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>
        <v>27</v>
      </c>
      <c r="O118" s="24"/>
      <c r="P118" s="24"/>
      <c r="Q118" s="24">
        <v>124</v>
      </c>
      <c r="T118" s="6">
        <v>1</v>
      </c>
    </row>
    <row r="119" spans="2:20" ht="17.25" customHeight="1">
      <c r="B119" s="9">
        <f t="shared" si="3"/>
        <v>39975</v>
      </c>
      <c r="C119" s="10" t="s">
        <v>86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>
        <v>54</v>
      </c>
      <c r="O119" s="24"/>
      <c r="P119" s="24">
        <v>24</v>
      </c>
      <c r="Q119" s="24">
        <v>258</v>
      </c>
      <c r="T119" s="6">
        <v>1</v>
      </c>
    </row>
    <row r="120" spans="2:20" ht="17.25" customHeight="1">
      <c r="B120" s="9">
        <f t="shared" si="3"/>
        <v>39976</v>
      </c>
      <c r="C120" s="10" t="s">
        <v>80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>
        <v>27</v>
      </c>
      <c r="O120" s="24"/>
      <c r="P120" s="24"/>
      <c r="Q120" s="24">
        <v>144</v>
      </c>
      <c r="T120" s="6">
        <v>1</v>
      </c>
    </row>
    <row r="121" spans="2:20" ht="17.25" customHeight="1">
      <c r="B121" s="9">
        <f t="shared" si="3"/>
        <v>39977</v>
      </c>
      <c r="C121" s="10" t="s">
        <v>81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>
        <v>74</v>
      </c>
      <c r="N121" s="24"/>
      <c r="O121" s="24"/>
      <c r="P121" s="24"/>
      <c r="Q121" s="24"/>
      <c r="T121" s="6">
        <v>1</v>
      </c>
    </row>
    <row r="122" spans="2:20" ht="17.25" customHeight="1">
      <c r="B122" s="9">
        <f t="shared" si="3"/>
        <v>39978</v>
      </c>
      <c r="C122" s="10" t="s">
        <v>82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>
        <v>50</v>
      </c>
      <c r="N122" s="24"/>
      <c r="O122" s="24"/>
      <c r="P122" s="24"/>
      <c r="Q122" s="24"/>
      <c r="T122" s="6">
        <v>1</v>
      </c>
    </row>
    <row r="123" spans="2:20" ht="17.25" customHeight="1">
      <c r="B123" s="7">
        <f t="shared" si="3"/>
        <v>39979</v>
      </c>
      <c r="C123" s="8" t="s">
        <v>83</v>
      </c>
      <c r="D123" s="23">
        <v>118</v>
      </c>
      <c r="E123" s="23">
        <v>94</v>
      </c>
      <c r="F123" s="23"/>
      <c r="G123" s="23"/>
      <c r="H123" s="23"/>
      <c r="I123" s="23"/>
      <c r="J123" s="23"/>
      <c r="K123" s="23"/>
      <c r="L123" s="23"/>
      <c r="M123" s="23">
        <v>43</v>
      </c>
      <c r="N123" s="23"/>
      <c r="O123" s="23"/>
      <c r="P123" s="23"/>
      <c r="Q123" s="23"/>
      <c r="T123" s="6">
        <v>1</v>
      </c>
    </row>
    <row r="124" spans="2:20" ht="17.25" customHeight="1">
      <c r="B124" s="7">
        <f t="shared" si="3"/>
        <v>39980</v>
      </c>
      <c r="C124" s="8" t="s">
        <v>84</v>
      </c>
      <c r="D124" s="23">
        <v>30</v>
      </c>
      <c r="E124" s="23">
        <v>78</v>
      </c>
      <c r="F124" s="23"/>
      <c r="G124" s="23"/>
      <c r="H124" s="23"/>
      <c r="I124" s="23">
        <v>35</v>
      </c>
      <c r="J124" s="23"/>
      <c r="K124" s="23"/>
      <c r="L124" s="23"/>
      <c r="M124" s="23"/>
      <c r="N124" s="23"/>
      <c r="O124" s="23"/>
      <c r="P124" s="23"/>
      <c r="Q124" s="23">
        <v>51</v>
      </c>
      <c r="T124" s="6">
        <v>1</v>
      </c>
    </row>
    <row r="125" spans="2:20" ht="17.25" customHeight="1">
      <c r="B125" s="7">
        <f t="shared" si="3"/>
        <v>39981</v>
      </c>
      <c r="C125" s="8" t="s">
        <v>85</v>
      </c>
      <c r="D125" s="23">
        <v>45</v>
      </c>
      <c r="E125" s="23"/>
      <c r="F125" s="23"/>
      <c r="G125" s="23"/>
      <c r="H125" s="23"/>
      <c r="I125" s="23"/>
      <c r="J125" s="23"/>
      <c r="K125" s="23"/>
      <c r="L125" s="23">
        <v>48</v>
      </c>
      <c r="M125" s="23"/>
      <c r="N125" s="23"/>
      <c r="O125" s="23"/>
      <c r="P125" s="23">
        <v>30</v>
      </c>
      <c r="Q125" s="23">
        <v>159</v>
      </c>
      <c r="T125" s="6">
        <v>1</v>
      </c>
    </row>
    <row r="126" spans="2:20" ht="17.25" customHeight="1">
      <c r="B126" s="7">
        <f t="shared" si="3"/>
        <v>39982</v>
      </c>
      <c r="C126" s="8" t="s">
        <v>86</v>
      </c>
      <c r="D126" s="23">
        <v>68</v>
      </c>
      <c r="E126" s="23">
        <v>79</v>
      </c>
      <c r="F126" s="23"/>
      <c r="G126" s="23">
        <v>52</v>
      </c>
      <c r="H126" s="23"/>
      <c r="I126" s="23"/>
      <c r="J126" s="23"/>
      <c r="K126" s="23"/>
      <c r="L126" s="23"/>
      <c r="M126" s="23"/>
      <c r="N126" s="23"/>
      <c r="O126" s="23"/>
      <c r="P126" s="23">
        <v>20</v>
      </c>
      <c r="Q126" s="23"/>
      <c r="T126" s="6">
        <v>1</v>
      </c>
    </row>
    <row r="127" spans="2:20" ht="17.25" customHeight="1">
      <c r="B127" s="7">
        <f t="shared" si="3"/>
        <v>39983</v>
      </c>
      <c r="C127" s="8" t="s">
        <v>80</v>
      </c>
      <c r="D127" s="23"/>
      <c r="E127" s="23"/>
      <c r="F127" s="23"/>
      <c r="G127" s="23">
        <v>40</v>
      </c>
      <c r="H127" s="23"/>
      <c r="I127" s="23"/>
      <c r="J127" s="23"/>
      <c r="K127" s="23">
        <v>100</v>
      </c>
      <c r="L127" s="23"/>
      <c r="M127" s="23"/>
      <c r="N127" s="23">
        <v>60</v>
      </c>
      <c r="O127" s="23"/>
      <c r="P127" s="23">
        <v>26</v>
      </c>
      <c r="Q127" s="23"/>
      <c r="T127" s="6">
        <v>1</v>
      </c>
    </row>
    <row r="128" spans="2:20" ht="17.25" customHeight="1">
      <c r="B128" s="7">
        <f t="shared" si="3"/>
        <v>39984</v>
      </c>
      <c r="C128" s="8" t="s">
        <v>81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T128" s="6">
        <v>1</v>
      </c>
    </row>
    <row r="129" spans="2:20" ht="17.25" customHeight="1">
      <c r="B129" s="7">
        <f t="shared" si="3"/>
        <v>39985</v>
      </c>
      <c r="C129" s="8" t="s">
        <v>82</v>
      </c>
      <c r="D129" s="23"/>
      <c r="E129" s="23"/>
      <c r="F129" s="23"/>
      <c r="G129" s="23"/>
      <c r="H129" s="23"/>
      <c r="I129" s="23"/>
      <c r="J129" s="23"/>
      <c r="K129" s="23">
        <v>50</v>
      </c>
      <c r="L129" s="23"/>
      <c r="M129" s="23"/>
      <c r="N129" s="23"/>
      <c r="O129" s="23"/>
      <c r="P129" s="23"/>
      <c r="Q129" s="23"/>
      <c r="T129" s="6">
        <v>1</v>
      </c>
    </row>
    <row r="130" spans="2:20" ht="17.25" customHeight="1">
      <c r="B130" s="9">
        <f t="shared" si="3"/>
        <v>39986</v>
      </c>
      <c r="C130" s="10" t="s">
        <v>83</v>
      </c>
      <c r="D130" s="24"/>
      <c r="E130" s="24">
        <v>76</v>
      </c>
      <c r="F130" s="24"/>
      <c r="G130" s="24"/>
      <c r="H130" s="24"/>
      <c r="I130" s="24"/>
      <c r="J130" s="24"/>
      <c r="K130" s="24">
        <v>96</v>
      </c>
      <c r="L130" s="24"/>
      <c r="M130" s="24">
        <v>41</v>
      </c>
      <c r="N130" s="24"/>
      <c r="O130" s="24"/>
      <c r="P130" s="24"/>
      <c r="Q130" s="24"/>
      <c r="T130" s="6">
        <v>1</v>
      </c>
    </row>
    <row r="131" spans="2:20" ht="17.25" customHeight="1">
      <c r="B131" s="9">
        <f t="shared" si="3"/>
        <v>39987</v>
      </c>
      <c r="C131" s="10" t="s">
        <v>84</v>
      </c>
      <c r="D131" s="24">
        <v>46</v>
      </c>
      <c r="E131" s="24"/>
      <c r="F131" s="24"/>
      <c r="G131" s="24"/>
      <c r="H131" s="24"/>
      <c r="I131" s="24"/>
      <c r="J131" s="24"/>
      <c r="K131" s="24"/>
      <c r="L131" s="24">
        <v>98</v>
      </c>
      <c r="M131" s="24">
        <v>53</v>
      </c>
      <c r="N131" s="24"/>
      <c r="O131" s="24"/>
      <c r="P131" s="24">
        <v>64</v>
      </c>
      <c r="Q131" s="24"/>
      <c r="T131" s="6">
        <v>1</v>
      </c>
    </row>
    <row r="132" spans="2:20" ht="17.25" customHeight="1">
      <c r="B132" s="9">
        <f t="shared" si="3"/>
        <v>39988</v>
      </c>
      <c r="C132" s="10" t="s">
        <v>85</v>
      </c>
      <c r="D132" s="24">
        <v>53</v>
      </c>
      <c r="E132" s="24"/>
      <c r="F132" s="24"/>
      <c r="G132" s="24">
        <v>76</v>
      </c>
      <c r="H132" s="24"/>
      <c r="I132" s="24"/>
      <c r="J132" s="24"/>
      <c r="K132" s="24">
        <v>91</v>
      </c>
      <c r="L132" s="24"/>
      <c r="M132" s="24"/>
      <c r="N132" s="24"/>
      <c r="O132" s="24"/>
      <c r="P132" s="24"/>
      <c r="Q132" s="24"/>
      <c r="T132" s="6">
        <v>1</v>
      </c>
    </row>
    <row r="133" spans="2:20" ht="17.25" customHeight="1">
      <c r="B133" s="9">
        <f t="shared" si="3"/>
        <v>39989</v>
      </c>
      <c r="C133" s="10" t="s">
        <v>86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T133" s="6">
        <v>1</v>
      </c>
    </row>
    <row r="134" spans="2:20" ht="17.25" customHeight="1">
      <c r="B134" s="9">
        <f t="shared" si="3"/>
        <v>39990</v>
      </c>
      <c r="C134" s="10" t="s">
        <v>80</v>
      </c>
      <c r="D134" s="24"/>
      <c r="E134" s="24"/>
      <c r="F134" s="24"/>
      <c r="G134" s="24">
        <v>40</v>
      </c>
      <c r="H134" s="24">
        <v>40</v>
      </c>
      <c r="I134" s="24"/>
      <c r="J134" s="24"/>
      <c r="K134" s="24"/>
      <c r="L134" s="24"/>
      <c r="M134" s="24">
        <v>145</v>
      </c>
      <c r="N134" s="24"/>
      <c r="O134" s="24"/>
      <c r="P134" s="24"/>
      <c r="Q134" s="24"/>
      <c r="T134" s="6">
        <v>1</v>
      </c>
    </row>
    <row r="135" spans="2:20" ht="17.25" customHeight="1">
      <c r="B135" s="9">
        <f t="shared" si="3"/>
        <v>39991</v>
      </c>
      <c r="C135" s="10" t="s">
        <v>81</v>
      </c>
      <c r="D135" s="24"/>
      <c r="E135" s="24"/>
      <c r="F135" s="24"/>
      <c r="G135" s="24"/>
      <c r="H135" s="24"/>
      <c r="I135" s="24"/>
      <c r="J135" s="24"/>
      <c r="K135" s="24"/>
      <c r="L135" s="24">
        <v>30</v>
      </c>
      <c r="M135" s="24"/>
      <c r="N135" s="24"/>
      <c r="O135" s="24"/>
      <c r="P135" s="24"/>
      <c r="Q135" s="24">
        <v>154</v>
      </c>
      <c r="T135" s="6">
        <v>1</v>
      </c>
    </row>
    <row r="136" spans="2:20" ht="17.25" customHeight="1">
      <c r="B136" s="9">
        <f t="shared" si="3"/>
        <v>39992</v>
      </c>
      <c r="C136" s="10" t="s">
        <v>82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T136" s="6">
        <v>1</v>
      </c>
    </row>
    <row r="137" spans="2:17" ht="17.25" customHeight="1">
      <c r="B137" s="7">
        <f>B136+1</f>
        <v>39993</v>
      </c>
      <c r="C137" s="8" t="s">
        <v>83</v>
      </c>
      <c r="D137" s="23"/>
      <c r="E137" s="23">
        <v>70</v>
      </c>
      <c r="F137" s="23"/>
      <c r="G137" s="23"/>
      <c r="H137" s="23"/>
      <c r="I137" s="23"/>
      <c r="J137" s="23"/>
      <c r="K137" s="23"/>
      <c r="L137" s="23">
        <v>50</v>
      </c>
      <c r="M137" s="23">
        <v>57</v>
      </c>
      <c r="N137" s="23"/>
      <c r="O137" s="23"/>
      <c r="P137" s="23"/>
      <c r="Q137" s="23">
        <v>82</v>
      </c>
    </row>
    <row r="138" spans="2:17" ht="17.25" customHeight="1">
      <c r="B138" s="7">
        <f t="shared" si="3"/>
        <v>39994</v>
      </c>
      <c r="C138" s="8" t="s">
        <v>84</v>
      </c>
      <c r="D138" s="23">
        <v>60</v>
      </c>
      <c r="E138" s="23"/>
      <c r="F138" s="23"/>
      <c r="G138" s="23"/>
      <c r="H138" s="23"/>
      <c r="I138" s="23"/>
      <c r="J138" s="23"/>
      <c r="K138" s="23">
        <v>75</v>
      </c>
      <c r="L138" s="23">
        <v>30</v>
      </c>
      <c r="M138" s="23"/>
      <c r="N138" s="23"/>
      <c r="O138" s="23"/>
      <c r="P138" s="23">
        <v>45</v>
      </c>
      <c r="Q138" s="23"/>
    </row>
    <row r="139" spans="2:17" ht="17.25" customHeight="1">
      <c r="B139" s="7">
        <f t="shared" si="3"/>
        <v>39995</v>
      </c>
      <c r="C139" s="8" t="s">
        <v>85</v>
      </c>
      <c r="D139" s="23"/>
      <c r="E139" s="23"/>
      <c r="F139" s="23"/>
      <c r="G139" s="23">
        <v>70</v>
      </c>
      <c r="H139" s="23"/>
      <c r="I139" s="23"/>
      <c r="J139" s="23"/>
      <c r="K139" s="23"/>
      <c r="L139" s="23">
        <v>76</v>
      </c>
      <c r="M139" s="23"/>
      <c r="N139" s="23"/>
      <c r="O139" s="23"/>
      <c r="P139" s="23">
        <v>50</v>
      </c>
      <c r="Q139" s="23"/>
    </row>
    <row r="140" spans="2:17" ht="17.25" customHeight="1">
      <c r="B140" s="7">
        <f t="shared" si="3"/>
        <v>39996</v>
      </c>
      <c r="C140" s="8" t="s">
        <v>86</v>
      </c>
      <c r="D140" s="23"/>
      <c r="E140" s="23"/>
      <c r="F140" s="23"/>
      <c r="G140" s="23"/>
      <c r="H140" s="23"/>
      <c r="I140" s="23"/>
      <c r="J140" s="23"/>
      <c r="K140" s="23"/>
      <c r="L140" s="23">
        <v>177</v>
      </c>
      <c r="M140" s="23">
        <v>84</v>
      </c>
      <c r="N140" s="23"/>
      <c r="O140" s="23"/>
      <c r="P140" s="23"/>
      <c r="Q140" s="23">
        <v>63</v>
      </c>
    </row>
    <row r="141" spans="2:17" ht="17.25" customHeight="1">
      <c r="B141" s="7">
        <f t="shared" si="3"/>
        <v>39997</v>
      </c>
      <c r="C141" s="8" t="s">
        <v>80</v>
      </c>
      <c r="D141" s="23"/>
      <c r="E141" s="23"/>
      <c r="F141" s="23">
        <v>50</v>
      </c>
      <c r="G141" s="23"/>
      <c r="H141" s="23"/>
      <c r="I141" s="23"/>
      <c r="J141" s="23"/>
      <c r="K141" s="23">
        <v>120</v>
      </c>
      <c r="L141" s="23">
        <v>106</v>
      </c>
      <c r="M141" s="23"/>
      <c r="N141" s="23"/>
      <c r="O141" s="23"/>
      <c r="P141" s="23"/>
      <c r="Q141" s="23"/>
    </row>
    <row r="142" spans="2:17" ht="17.25" customHeight="1">
      <c r="B142" s="7">
        <f t="shared" si="3"/>
        <v>39998</v>
      </c>
      <c r="C142" s="8" t="s">
        <v>81</v>
      </c>
      <c r="D142" s="23"/>
      <c r="E142" s="23"/>
      <c r="F142" s="23">
        <v>10</v>
      </c>
      <c r="G142" s="23"/>
      <c r="H142" s="23"/>
      <c r="I142" s="23"/>
      <c r="J142" s="23"/>
      <c r="K142" s="23"/>
      <c r="L142" s="23"/>
      <c r="M142" s="23">
        <v>189</v>
      </c>
      <c r="N142" s="23">
        <v>42</v>
      </c>
      <c r="O142" s="23"/>
      <c r="P142" s="23"/>
      <c r="Q142" s="23"/>
    </row>
    <row r="143" spans="2:17" ht="17.25" customHeight="1">
      <c r="B143" s="7">
        <f t="shared" si="3"/>
        <v>39999</v>
      </c>
      <c r="C143" s="8" t="s">
        <v>82</v>
      </c>
      <c r="D143" s="23"/>
      <c r="E143" s="23"/>
      <c r="F143" s="23"/>
      <c r="G143" s="23"/>
      <c r="H143" s="23">
        <v>45</v>
      </c>
      <c r="I143" s="23"/>
      <c r="J143" s="23"/>
      <c r="K143" s="23"/>
      <c r="L143" s="23">
        <v>94</v>
      </c>
      <c r="M143" s="23"/>
      <c r="N143" s="23"/>
      <c r="O143" s="23"/>
      <c r="P143" s="23">
        <v>30</v>
      </c>
      <c r="Q143" s="23">
        <v>125</v>
      </c>
    </row>
    <row r="144" spans="2:20" ht="17.25" customHeight="1">
      <c r="B144" s="7">
        <f t="shared" si="3"/>
        <v>40000</v>
      </c>
      <c r="C144" s="8" t="s">
        <v>83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>
        <v>131</v>
      </c>
      <c r="Q144" s="23">
        <v>180</v>
      </c>
      <c r="T144" s="6">
        <v>1</v>
      </c>
    </row>
    <row r="145" spans="2:20" ht="17.25" customHeight="1">
      <c r="B145" s="7">
        <f t="shared" si="3"/>
        <v>40001</v>
      </c>
      <c r="C145" s="8" t="s">
        <v>84</v>
      </c>
      <c r="D145" s="23"/>
      <c r="E145" s="23">
        <v>78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>
        <v>105</v>
      </c>
      <c r="Q145" s="23">
        <v>97</v>
      </c>
      <c r="T145" s="6">
        <v>1</v>
      </c>
    </row>
    <row r="146" spans="2:20" ht="17.25" customHeight="1">
      <c r="B146" s="7">
        <f t="shared" si="3"/>
        <v>40002</v>
      </c>
      <c r="C146" s="8" t="s">
        <v>85</v>
      </c>
      <c r="D146" s="23"/>
      <c r="E146" s="23">
        <v>107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>
        <v>202</v>
      </c>
      <c r="T146" s="6">
        <v>1</v>
      </c>
    </row>
    <row r="147" spans="2:20" ht="17.25" customHeight="1">
      <c r="B147" s="7">
        <f t="shared" si="3"/>
        <v>40003</v>
      </c>
      <c r="C147" s="8" t="s">
        <v>86</v>
      </c>
      <c r="D147" s="23"/>
      <c r="E147" s="23"/>
      <c r="F147" s="23"/>
      <c r="G147" s="23"/>
      <c r="H147" s="23">
        <v>76</v>
      </c>
      <c r="I147" s="23"/>
      <c r="J147" s="23"/>
      <c r="K147" s="23"/>
      <c r="L147" s="23">
        <v>40</v>
      </c>
      <c r="M147" s="23"/>
      <c r="N147" s="23"/>
      <c r="O147" s="23"/>
      <c r="P147" s="23">
        <v>39</v>
      </c>
      <c r="Q147" s="23">
        <v>60</v>
      </c>
      <c r="T147" s="6">
        <v>1</v>
      </c>
    </row>
    <row r="148" spans="2:20" ht="17.25" customHeight="1">
      <c r="B148" s="7">
        <f t="shared" si="3"/>
        <v>40004</v>
      </c>
      <c r="C148" s="8" t="s">
        <v>80</v>
      </c>
      <c r="D148" s="23"/>
      <c r="E148" s="23">
        <v>40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T148" s="6">
        <v>1</v>
      </c>
    </row>
    <row r="149" spans="2:20" ht="17.25" customHeight="1">
      <c r="B149" s="92">
        <f t="shared" si="3"/>
        <v>40005</v>
      </c>
      <c r="C149" s="93" t="s">
        <v>81</v>
      </c>
      <c r="D149" s="94"/>
      <c r="E149" s="94">
        <v>53</v>
      </c>
      <c r="F149" s="94"/>
      <c r="G149" s="94">
        <v>51</v>
      </c>
      <c r="H149" s="94"/>
      <c r="I149" s="94"/>
      <c r="J149" s="94"/>
      <c r="K149" s="94"/>
      <c r="L149" s="94"/>
      <c r="M149" s="94"/>
      <c r="N149" s="94"/>
      <c r="O149" s="94">
        <v>17</v>
      </c>
      <c r="P149" s="94"/>
      <c r="Q149" s="94"/>
      <c r="T149" s="6">
        <v>1</v>
      </c>
    </row>
    <row r="150" spans="2:20" ht="17.25" customHeight="1">
      <c r="B150" s="92">
        <f t="shared" si="3"/>
        <v>40006</v>
      </c>
      <c r="C150" s="93" t="s">
        <v>82</v>
      </c>
      <c r="D150" s="94"/>
      <c r="E150" s="94"/>
      <c r="F150" s="94"/>
      <c r="G150" s="94"/>
      <c r="H150" s="94"/>
      <c r="I150" s="94"/>
      <c r="J150" s="94"/>
      <c r="K150" s="94">
        <v>42</v>
      </c>
      <c r="L150" s="94">
        <v>34</v>
      </c>
      <c r="M150" s="94">
        <v>36</v>
      </c>
      <c r="N150" s="94"/>
      <c r="O150" s="94"/>
      <c r="P150" s="94"/>
      <c r="Q150" s="94"/>
      <c r="T150" s="6">
        <v>1</v>
      </c>
    </row>
    <row r="151" spans="2:17" ht="17.25" customHeight="1">
      <c r="B151" s="5"/>
      <c r="D151" s="11" t="str">
        <f>D23</f>
        <v>AFO</v>
      </c>
      <c r="E151" s="11" t="str">
        <f aca="true" t="shared" si="4" ref="E151:Q151">E23</f>
        <v>DAD</v>
      </c>
      <c r="F151" s="11" t="str">
        <f t="shared" si="4"/>
        <v>AUD</v>
      </c>
      <c r="G151" s="11" t="str">
        <f t="shared" si="4"/>
        <v>CEX</v>
      </c>
      <c r="H151" s="11" t="str">
        <f t="shared" si="4"/>
        <v>DCO</v>
      </c>
      <c r="I151" s="11" t="str">
        <f t="shared" si="4"/>
        <v>EST</v>
      </c>
      <c r="J151" s="11" t="str">
        <f t="shared" si="4"/>
        <v>MAF</v>
      </c>
      <c r="K151" s="11" t="str">
        <f t="shared" si="4"/>
        <v>EDI</v>
      </c>
      <c r="L151" s="11" t="str">
        <f t="shared" si="4"/>
        <v>ROD</v>
      </c>
      <c r="M151" s="11" t="str">
        <f t="shared" si="4"/>
        <v>HID</v>
      </c>
      <c r="N151" s="11" t="str">
        <f t="shared" si="4"/>
        <v>POR</v>
      </c>
      <c r="O151" s="11" t="s">
        <v>611</v>
      </c>
      <c r="P151" s="11" t="str">
        <f t="shared" si="4"/>
        <v>DIS</v>
      </c>
      <c r="Q151" s="11" t="str">
        <f t="shared" si="4"/>
        <v>PROVAS</v>
      </c>
    </row>
    <row r="152" spans="2:17" ht="17.25" customHeight="1" thickBot="1">
      <c r="B152" s="29" t="s">
        <v>239</v>
      </c>
      <c r="C152" s="102">
        <f>SUM(D152:Q152)</f>
        <v>17848</v>
      </c>
      <c r="D152" s="31">
        <f aca="true" t="shared" si="5" ref="D152:M152">SUM(D23:D150)</f>
        <v>1445</v>
      </c>
      <c r="E152" s="31">
        <f t="shared" si="5"/>
        <v>1610</v>
      </c>
      <c r="F152" s="31">
        <f t="shared" si="5"/>
        <v>669</v>
      </c>
      <c r="G152" s="31">
        <f t="shared" si="5"/>
        <v>818</v>
      </c>
      <c r="H152" s="31">
        <f t="shared" si="5"/>
        <v>806</v>
      </c>
      <c r="I152" s="31">
        <f t="shared" si="5"/>
        <v>98</v>
      </c>
      <c r="J152" s="31">
        <f t="shared" si="5"/>
        <v>40</v>
      </c>
      <c r="K152" s="31">
        <f t="shared" si="5"/>
        <v>2575</v>
      </c>
      <c r="L152" s="31">
        <f t="shared" si="5"/>
        <v>1556</v>
      </c>
      <c r="M152" s="31">
        <f t="shared" si="5"/>
        <v>2125</v>
      </c>
      <c r="N152" s="31">
        <f>SUM(N23:N150)</f>
        <v>342</v>
      </c>
      <c r="O152" s="31">
        <f>SUM(O23:O150)</f>
        <v>360</v>
      </c>
      <c r="P152" s="31">
        <f>SUM(P23:P150)</f>
        <v>973</v>
      </c>
      <c r="Q152" s="31">
        <f>SUM(Q23:Q150)</f>
        <v>4431</v>
      </c>
    </row>
    <row r="153" spans="2:17" ht="17.25" customHeight="1" thickBot="1">
      <c r="B153" s="46" t="s">
        <v>240</v>
      </c>
      <c r="C153" s="47">
        <f>SUM(D153:Q153)</f>
        <v>297.46666666666664</v>
      </c>
      <c r="D153" s="48">
        <f>D152/60</f>
        <v>24.083333333333332</v>
      </c>
      <c r="E153" s="48">
        <f aca="true" t="shared" si="6" ref="E153:M153">E152/60</f>
        <v>26.833333333333332</v>
      </c>
      <c r="F153" s="48">
        <f t="shared" si="6"/>
        <v>11.15</v>
      </c>
      <c r="G153" s="48">
        <f t="shared" si="6"/>
        <v>13.633333333333333</v>
      </c>
      <c r="H153" s="48">
        <f t="shared" si="6"/>
        <v>13.433333333333334</v>
      </c>
      <c r="I153" s="48">
        <f t="shared" si="6"/>
        <v>1.6333333333333333</v>
      </c>
      <c r="J153" s="48">
        <f t="shared" si="6"/>
        <v>0.6666666666666666</v>
      </c>
      <c r="K153" s="48">
        <f t="shared" si="6"/>
        <v>42.916666666666664</v>
      </c>
      <c r="L153" s="48">
        <f t="shared" si="6"/>
        <v>25.933333333333334</v>
      </c>
      <c r="M153" s="48">
        <f t="shared" si="6"/>
        <v>35.416666666666664</v>
      </c>
      <c r="N153" s="48">
        <f>N152/60</f>
        <v>5.7</v>
      </c>
      <c r="O153" s="48">
        <f>O152/60</f>
        <v>6</v>
      </c>
      <c r="P153" s="48">
        <f>P152/60</f>
        <v>16.216666666666665</v>
      </c>
      <c r="Q153" s="48">
        <f>Q152/60</f>
        <v>73.85</v>
      </c>
    </row>
    <row r="154" spans="2:6" ht="18.75" thickBot="1">
      <c r="B154" s="5"/>
      <c r="F154" s="5"/>
    </row>
    <row r="155" spans="1:17" ht="18">
      <c r="A155" s="6">
        <v>1</v>
      </c>
      <c r="B155" s="14" t="s">
        <v>92</v>
      </c>
      <c r="C155" s="49">
        <f>D153</f>
        <v>24.083333333333332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18">
      <c r="A156" s="6">
        <v>2</v>
      </c>
      <c r="B156" s="15" t="s">
        <v>89</v>
      </c>
      <c r="C156" s="50">
        <f>E153</f>
        <v>26.833333333333332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18">
      <c r="A157" s="6">
        <v>3</v>
      </c>
      <c r="B157" s="15" t="s">
        <v>197</v>
      </c>
      <c r="C157" s="50">
        <f>F153</f>
        <v>11.15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8">
      <c r="A158" s="6">
        <v>4</v>
      </c>
      <c r="B158" s="15" t="s">
        <v>87</v>
      </c>
      <c r="C158" s="50">
        <f>G153</f>
        <v>13.633333333333333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8">
      <c r="A159" s="6">
        <v>5</v>
      </c>
      <c r="B159" s="15" t="s">
        <v>88</v>
      </c>
      <c r="C159" s="50">
        <f>H153</f>
        <v>13.433333333333334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8">
      <c r="A160" s="6">
        <v>6</v>
      </c>
      <c r="B160" s="15" t="s">
        <v>406</v>
      </c>
      <c r="C160" s="50">
        <f>I153</f>
        <v>1.6333333333333333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ht="18">
      <c r="A161" s="6">
        <v>7</v>
      </c>
      <c r="B161" s="15" t="s">
        <v>407</v>
      </c>
      <c r="C161" s="50">
        <f>J153</f>
        <v>0.6666666666666666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ht="18">
      <c r="A162" s="6">
        <v>8</v>
      </c>
      <c r="B162" s="15" t="s">
        <v>20</v>
      </c>
      <c r="C162" s="50">
        <f>K153</f>
        <v>42.916666666666664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18">
      <c r="A163" s="6">
        <v>9</v>
      </c>
      <c r="B163" s="15" t="s">
        <v>19</v>
      </c>
      <c r="C163" s="50">
        <f>L153</f>
        <v>25.933333333333334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18">
      <c r="A164" s="6">
        <v>10</v>
      </c>
      <c r="B164" s="15" t="s">
        <v>21</v>
      </c>
      <c r="C164" s="50">
        <f>M153</f>
        <v>35.416666666666664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ht="18">
      <c r="A165" s="6">
        <v>11</v>
      </c>
      <c r="B165" s="38" t="s">
        <v>195</v>
      </c>
      <c r="C165" s="50">
        <f>N153</f>
        <v>5.7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18">
      <c r="A166" s="6">
        <v>12</v>
      </c>
      <c r="B166" s="38" t="s">
        <v>611</v>
      </c>
      <c r="C166" s="50">
        <f>O153</f>
        <v>6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ht="18">
      <c r="A167" s="6">
        <v>13</v>
      </c>
      <c r="B167" s="38" t="s">
        <v>234</v>
      </c>
      <c r="C167" s="50">
        <f>P153</f>
        <v>16.216666666666665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ht="18.75" thickBot="1">
      <c r="A168" s="6">
        <v>14</v>
      </c>
      <c r="B168" s="39" t="s">
        <v>408</v>
      </c>
      <c r="C168" s="51">
        <f>Q153</f>
        <v>73.85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ht="18.75" thickBot="1"/>
    <row r="170" spans="2:6" ht="18">
      <c r="B170" s="127" t="s">
        <v>193</v>
      </c>
      <c r="C170" s="127"/>
      <c r="D170" s="127"/>
      <c r="E170" s="127"/>
      <c r="F170" s="127"/>
    </row>
    <row r="171" ht="18.75" thickBot="1"/>
    <row r="172" spans="3:18" ht="18.75" thickBot="1">
      <c r="C172" s="18" t="s">
        <v>165</v>
      </c>
      <c r="D172" s="19" t="s">
        <v>167</v>
      </c>
      <c r="E172" s="25"/>
      <c r="F172" s="20" t="s">
        <v>166</v>
      </c>
      <c r="R172" s="11" t="s">
        <v>238</v>
      </c>
    </row>
    <row r="173" spans="2:18" ht="18">
      <c r="B173" s="14" t="s">
        <v>92</v>
      </c>
      <c r="C173" s="37">
        <v>30</v>
      </c>
      <c r="D173" s="16">
        <f aca="true" t="shared" si="7" ref="D173:D186">C173-C155</f>
        <v>5.916666666666668</v>
      </c>
      <c r="E173" s="26"/>
      <c r="F173" s="17">
        <f aca="true" t="shared" si="8" ref="F173:F186">C173-D173</f>
        <v>24.083333333333332</v>
      </c>
      <c r="G173" s="21">
        <f aca="true" t="shared" si="9" ref="G173:G186">F173/C173</f>
        <v>0.8027777777777777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11">
        <v>6</v>
      </c>
    </row>
    <row r="174" spans="2:17" ht="18">
      <c r="B174" s="15" t="s">
        <v>89</v>
      </c>
      <c r="C174" s="37">
        <v>30</v>
      </c>
      <c r="D174" s="16">
        <f t="shared" si="7"/>
        <v>3.166666666666668</v>
      </c>
      <c r="E174" s="26"/>
      <c r="F174" s="17">
        <f t="shared" si="8"/>
        <v>26.833333333333332</v>
      </c>
      <c r="G174" s="21">
        <f t="shared" si="9"/>
        <v>0.8944444444444444</v>
      </c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 ht="18">
      <c r="B175" s="15" t="s">
        <v>197</v>
      </c>
      <c r="C175" s="37">
        <v>40</v>
      </c>
      <c r="D175" s="16">
        <f t="shared" si="7"/>
        <v>28.85</v>
      </c>
      <c r="E175" s="26"/>
      <c r="F175" s="17">
        <f t="shared" si="8"/>
        <v>11.149999999999999</v>
      </c>
      <c r="G175" s="21">
        <f t="shared" si="9"/>
        <v>0.27874999999999994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 ht="18">
      <c r="B176" s="15" t="s">
        <v>87</v>
      </c>
      <c r="C176" s="37">
        <v>20</v>
      </c>
      <c r="D176" s="16">
        <f t="shared" si="7"/>
        <v>6.366666666666667</v>
      </c>
      <c r="E176" s="26"/>
      <c r="F176" s="17">
        <f t="shared" si="8"/>
        <v>13.633333333333333</v>
      </c>
      <c r="G176" s="21">
        <f t="shared" si="9"/>
        <v>0.6816666666666666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 ht="18">
      <c r="B177" s="15" t="s">
        <v>88</v>
      </c>
      <c r="C177" s="37">
        <v>20</v>
      </c>
      <c r="D177" s="16">
        <f t="shared" si="7"/>
        <v>6.566666666666666</v>
      </c>
      <c r="E177" s="26"/>
      <c r="F177" s="17">
        <f t="shared" si="8"/>
        <v>13.433333333333334</v>
      </c>
      <c r="G177" s="21">
        <f t="shared" si="9"/>
        <v>0.6716666666666666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 ht="18">
      <c r="B178" s="15" t="s">
        <v>406</v>
      </c>
      <c r="C178" s="37">
        <v>4</v>
      </c>
      <c r="D178" s="16">
        <f t="shared" si="7"/>
        <v>2.3666666666666667</v>
      </c>
      <c r="E178" s="26"/>
      <c r="F178" s="17">
        <f t="shared" si="8"/>
        <v>1.6333333333333333</v>
      </c>
      <c r="G178" s="21">
        <f t="shared" si="9"/>
        <v>0.4083333333333333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ht="18">
      <c r="B179" s="15" t="s">
        <v>407</v>
      </c>
      <c r="C179" s="37">
        <v>4</v>
      </c>
      <c r="D179" s="16">
        <f t="shared" si="7"/>
        <v>3.3333333333333335</v>
      </c>
      <c r="E179" s="26"/>
      <c r="F179" s="17">
        <f t="shared" si="8"/>
        <v>0.6666666666666665</v>
      </c>
      <c r="G179" s="21">
        <f t="shared" si="9"/>
        <v>0.16666666666666663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ht="18">
      <c r="B180" s="15" t="s">
        <v>20</v>
      </c>
      <c r="C180" s="37">
        <v>60</v>
      </c>
      <c r="D180" s="16">
        <f t="shared" si="7"/>
        <v>17.083333333333336</v>
      </c>
      <c r="E180" s="26"/>
      <c r="F180" s="17">
        <f t="shared" si="8"/>
        <v>42.916666666666664</v>
      </c>
      <c r="G180" s="21">
        <f t="shared" si="9"/>
        <v>0.7152777777777778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ht="18">
      <c r="B181" s="15" t="s">
        <v>19</v>
      </c>
      <c r="C181" s="37">
        <v>30</v>
      </c>
      <c r="D181" s="16">
        <f t="shared" si="7"/>
        <v>4.066666666666666</v>
      </c>
      <c r="E181" s="26"/>
      <c r="F181" s="17">
        <f t="shared" si="8"/>
        <v>25.933333333333334</v>
      </c>
      <c r="G181" s="21">
        <f t="shared" si="9"/>
        <v>0.8644444444444445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8" ht="18">
      <c r="B182" s="15" t="s">
        <v>21</v>
      </c>
      <c r="C182" s="52">
        <v>30</v>
      </c>
      <c r="D182" s="16">
        <f t="shared" si="7"/>
        <v>-5.416666666666664</v>
      </c>
      <c r="E182" s="27"/>
      <c r="F182" s="17">
        <f t="shared" si="8"/>
        <v>35.416666666666664</v>
      </c>
      <c r="G182" s="21">
        <f t="shared" si="9"/>
        <v>1.1805555555555556</v>
      </c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11">
        <v>2</v>
      </c>
    </row>
    <row r="183" spans="2:18" ht="18">
      <c r="B183" s="38" t="s">
        <v>195</v>
      </c>
      <c r="C183" s="52">
        <v>10</v>
      </c>
      <c r="D183" s="16">
        <f t="shared" si="7"/>
        <v>4.3</v>
      </c>
      <c r="E183" s="27"/>
      <c r="F183" s="17">
        <f t="shared" si="8"/>
        <v>5.7</v>
      </c>
      <c r="G183" s="21">
        <f t="shared" si="9"/>
        <v>0.5700000000000001</v>
      </c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11">
        <v>2</v>
      </c>
    </row>
    <row r="184" spans="2:17" ht="18">
      <c r="B184" s="38" t="s">
        <v>611</v>
      </c>
      <c r="C184" s="52">
        <v>4</v>
      </c>
      <c r="D184" s="16">
        <f t="shared" si="7"/>
        <v>-2</v>
      </c>
      <c r="E184" s="27"/>
      <c r="F184" s="17">
        <f t="shared" si="8"/>
        <v>6</v>
      </c>
      <c r="G184" s="21">
        <f t="shared" si="9"/>
        <v>1.5</v>
      </c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8" ht="18">
      <c r="B185" s="38" t="s">
        <v>234</v>
      </c>
      <c r="C185" s="52">
        <v>20</v>
      </c>
      <c r="D185" s="16">
        <f t="shared" si="7"/>
        <v>3.783333333333335</v>
      </c>
      <c r="E185" s="27"/>
      <c r="F185" s="17">
        <f t="shared" si="8"/>
        <v>16.216666666666665</v>
      </c>
      <c r="G185" s="21">
        <f t="shared" si="9"/>
        <v>0.8108333333333333</v>
      </c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11">
        <v>1</v>
      </c>
    </row>
    <row r="186" spans="2:17" ht="18.75" thickBot="1">
      <c r="B186" s="39" t="s">
        <v>408</v>
      </c>
      <c r="C186" s="53">
        <v>90</v>
      </c>
      <c r="D186" s="16">
        <f t="shared" si="7"/>
        <v>16.150000000000006</v>
      </c>
      <c r="E186" s="28"/>
      <c r="F186" s="17">
        <f t="shared" si="8"/>
        <v>73.85</v>
      </c>
      <c r="G186" s="21">
        <f t="shared" si="9"/>
        <v>0.8205555555555555</v>
      </c>
      <c r="H186" s="21"/>
      <c r="I186" s="21">
        <f>77/38</f>
        <v>2.026315789473684</v>
      </c>
      <c r="J186" s="21"/>
      <c r="K186" s="21"/>
      <c r="L186" s="21"/>
      <c r="M186" s="21"/>
      <c r="N186" s="21"/>
      <c r="O186" s="21"/>
      <c r="P186" s="21"/>
      <c r="Q186" s="21"/>
    </row>
    <row r="187" spans="3:18" ht="18">
      <c r="C187" s="32">
        <f>SUM(C173:C186)</f>
        <v>392</v>
      </c>
      <c r="R187" s="11">
        <f>SUM(R173:R186)</f>
        <v>11</v>
      </c>
    </row>
    <row r="189" ht="18">
      <c r="C189" s="32"/>
    </row>
  </sheetData>
  <sheetProtection/>
  <mergeCells count="3">
    <mergeCell ref="B3:F3"/>
    <mergeCell ref="C22:Q22"/>
    <mergeCell ref="B170:F17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3"/>
  <sheetViews>
    <sheetView zoomScalePageLayoutView="0" workbookViewId="0" topLeftCell="A1">
      <selection activeCell="R21" sqref="R21"/>
    </sheetView>
  </sheetViews>
  <sheetFormatPr defaultColWidth="9.140625" defaultRowHeight="15"/>
  <cols>
    <col min="14" max="14" width="8.421875" style="0" customWidth="1"/>
    <col min="15" max="15" width="10.8515625" style="0" customWidth="1"/>
  </cols>
  <sheetData>
    <row r="1" spans="2:15" ht="21">
      <c r="B1" s="103" t="s">
        <v>265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8">
      <c r="A2" s="132" t="s">
        <v>266</v>
      </c>
      <c r="B2" s="132" t="s">
        <v>267</v>
      </c>
      <c r="C2" s="129" t="s">
        <v>236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</row>
    <row r="3" spans="1:15" ht="15.75">
      <c r="A3" s="133"/>
      <c r="B3" s="133"/>
      <c r="C3" s="41" t="s">
        <v>92</v>
      </c>
      <c r="D3" s="41" t="s">
        <v>89</v>
      </c>
      <c r="E3" s="41" t="s">
        <v>197</v>
      </c>
      <c r="F3" s="41" t="s">
        <v>87</v>
      </c>
      <c r="G3" s="41" t="s">
        <v>88</v>
      </c>
      <c r="H3" s="41" t="s">
        <v>91</v>
      </c>
      <c r="I3" s="41" t="s">
        <v>94</v>
      </c>
      <c r="J3" s="41" t="s">
        <v>95</v>
      </c>
      <c r="K3" s="41" t="s">
        <v>196</v>
      </c>
      <c r="L3" s="41" t="s">
        <v>93</v>
      </c>
      <c r="M3" s="41" t="s">
        <v>198</v>
      </c>
      <c r="N3" s="41" t="s">
        <v>234</v>
      </c>
      <c r="O3" s="41" t="s">
        <v>235</v>
      </c>
    </row>
    <row r="4" spans="1:15" ht="18">
      <c r="A4" s="7">
        <v>39797</v>
      </c>
      <c r="B4" s="8" t="s">
        <v>83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8">
      <c r="A5" s="7">
        <f>A4+1</f>
        <v>39798</v>
      </c>
      <c r="B5" s="8" t="s">
        <v>84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8">
      <c r="A6" s="7">
        <f aca="true" t="shared" si="0" ref="A6:A69">A5+1</f>
        <v>39799</v>
      </c>
      <c r="B6" s="8" t="s">
        <v>85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8">
      <c r="A7" s="7">
        <f t="shared" si="0"/>
        <v>39800</v>
      </c>
      <c r="B7" s="8" t="s">
        <v>86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8">
      <c r="A8" s="7">
        <f t="shared" si="0"/>
        <v>39801</v>
      </c>
      <c r="B8" s="8" t="s">
        <v>80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8">
      <c r="A9" s="7">
        <f t="shared" si="0"/>
        <v>39802</v>
      </c>
      <c r="B9" s="8" t="s">
        <v>81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8">
      <c r="A10" s="7">
        <f t="shared" si="0"/>
        <v>39803</v>
      </c>
      <c r="B10" s="8" t="s">
        <v>82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8">
      <c r="A11" s="9">
        <f t="shared" si="0"/>
        <v>39804</v>
      </c>
      <c r="B11" s="10" t="s">
        <v>83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8">
      <c r="A12" s="9">
        <f t="shared" si="0"/>
        <v>39805</v>
      </c>
      <c r="B12" s="10" t="s">
        <v>84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8">
      <c r="A13" s="9">
        <f t="shared" si="0"/>
        <v>39806</v>
      </c>
      <c r="B13" s="10" t="s">
        <v>85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8">
      <c r="A14" s="9">
        <f t="shared" si="0"/>
        <v>39807</v>
      </c>
      <c r="B14" s="10" t="s">
        <v>86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8">
      <c r="A15" s="9">
        <f t="shared" si="0"/>
        <v>39808</v>
      </c>
      <c r="B15" s="10" t="s">
        <v>80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8">
      <c r="A16" s="9">
        <f t="shared" si="0"/>
        <v>39809</v>
      </c>
      <c r="B16" s="10" t="s">
        <v>81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8">
      <c r="A17" s="9">
        <f t="shared" si="0"/>
        <v>39810</v>
      </c>
      <c r="B17" s="10" t="s">
        <v>82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8">
      <c r="A18" s="7">
        <f t="shared" si="0"/>
        <v>39811</v>
      </c>
      <c r="B18" s="8" t="s">
        <v>83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8">
      <c r="A19" s="7">
        <f t="shared" si="0"/>
        <v>39812</v>
      </c>
      <c r="B19" s="8" t="s">
        <v>84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8">
      <c r="A20" s="7">
        <f t="shared" si="0"/>
        <v>39813</v>
      </c>
      <c r="B20" s="8" t="s">
        <v>85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8">
      <c r="A21" s="7">
        <f t="shared" si="0"/>
        <v>39814</v>
      </c>
      <c r="B21" s="8" t="s">
        <v>86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8">
      <c r="A22" s="7">
        <f t="shared" si="0"/>
        <v>39815</v>
      </c>
      <c r="B22" s="8" t="s">
        <v>80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8">
      <c r="A23" s="7">
        <f t="shared" si="0"/>
        <v>39816</v>
      </c>
      <c r="B23" s="8" t="s">
        <v>81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">
      <c r="A24" s="7">
        <f t="shared" si="0"/>
        <v>39817</v>
      </c>
      <c r="B24" s="8" t="s">
        <v>82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>
      <c r="A25" s="9">
        <f t="shared" si="0"/>
        <v>39818</v>
      </c>
      <c r="B25" s="10" t="s">
        <v>83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8">
      <c r="A26" s="9">
        <f t="shared" si="0"/>
        <v>39819</v>
      </c>
      <c r="B26" s="10" t="s">
        <v>84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8">
      <c r="A27" s="9">
        <f t="shared" si="0"/>
        <v>39820</v>
      </c>
      <c r="B27" s="10" t="s">
        <v>85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8">
      <c r="A28" s="9">
        <f t="shared" si="0"/>
        <v>39821</v>
      </c>
      <c r="B28" s="10" t="s">
        <v>86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8">
      <c r="A29" s="9">
        <f t="shared" si="0"/>
        <v>39822</v>
      </c>
      <c r="B29" s="10" t="s">
        <v>80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8">
      <c r="A30" s="9">
        <f t="shared" si="0"/>
        <v>39823</v>
      </c>
      <c r="B30" s="10" t="s">
        <v>81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8">
      <c r="A31" s="9">
        <f t="shared" si="0"/>
        <v>39824</v>
      </c>
      <c r="B31" s="10" t="s">
        <v>82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8">
      <c r="A32" s="7">
        <f t="shared" si="0"/>
        <v>39825</v>
      </c>
      <c r="B32" s="8" t="s">
        <v>83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8">
      <c r="A33" s="7">
        <f t="shared" si="0"/>
        <v>39826</v>
      </c>
      <c r="B33" s="8" t="s">
        <v>84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>
      <c r="A34" s="7">
        <f t="shared" si="0"/>
        <v>39827</v>
      </c>
      <c r="B34" s="8" t="s">
        <v>85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>
      <c r="A35" s="7">
        <f t="shared" si="0"/>
        <v>39828</v>
      </c>
      <c r="B35" s="8" t="s">
        <v>86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>
      <c r="A36" s="7">
        <f t="shared" si="0"/>
        <v>39829</v>
      </c>
      <c r="B36" s="8" t="s">
        <v>80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8">
      <c r="A37" s="7">
        <f t="shared" si="0"/>
        <v>39830</v>
      </c>
      <c r="B37" s="8" t="s">
        <v>81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>
      <c r="A38" s="7">
        <f t="shared" si="0"/>
        <v>39831</v>
      </c>
      <c r="B38" s="8" t="s">
        <v>82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>
      <c r="A39" s="9">
        <f t="shared" si="0"/>
        <v>39832</v>
      </c>
      <c r="B39" s="10" t="s">
        <v>83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8">
      <c r="A40" s="9">
        <f t="shared" si="0"/>
        <v>39833</v>
      </c>
      <c r="B40" s="10" t="s">
        <v>84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8">
      <c r="A41" s="9">
        <f t="shared" si="0"/>
        <v>39834</v>
      </c>
      <c r="B41" s="10" t="s">
        <v>85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8">
      <c r="A42" s="9">
        <f t="shared" si="0"/>
        <v>39835</v>
      </c>
      <c r="B42" s="10" t="s">
        <v>86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8">
      <c r="A43" s="9">
        <f t="shared" si="0"/>
        <v>39836</v>
      </c>
      <c r="B43" s="10" t="s">
        <v>80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8">
      <c r="A44" s="9">
        <f t="shared" si="0"/>
        <v>39837</v>
      </c>
      <c r="B44" s="10" t="s">
        <v>81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>
      <c r="A45" s="9">
        <f t="shared" si="0"/>
        <v>39838</v>
      </c>
      <c r="B45" s="10" t="s">
        <v>82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8">
      <c r="A46" s="7">
        <f t="shared" si="0"/>
        <v>39839</v>
      </c>
      <c r="B46" s="8" t="s">
        <v>83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8">
      <c r="A47" s="7">
        <f t="shared" si="0"/>
        <v>39840</v>
      </c>
      <c r="B47" s="8" t="s">
        <v>84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>
      <c r="A48" s="7">
        <f t="shared" si="0"/>
        <v>39841</v>
      </c>
      <c r="B48" s="8" t="s">
        <v>85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>
      <c r="A49" s="7">
        <f t="shared" si="0"/>
        <v>39842</v>
      </c>
      <c r="B49" s="8" t="s">
        <v>86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>
      <c r="A50" s="7">
        <f t="shared" si="0"/>
        <v>39843</v>
      </c>
      <c r="B50" s="8" t="s">
        <v>80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8">
      <c r="A51" s="7">
        <f t="shared" si="0"/>
        <v>39844</v>
      </c>
      <c r="B51" s="8" t="s">
        <v>81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>
      <c r="A52" s="7">
        <f t="shared" si="0"/>
        <v>39845</v>
      </c>
      <c r="B52" s="8" t="s">
        <v>82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>
      <c r="A53" s="9">
        <f t="shared" si="0"/>
        <v>39846</v>
      </c>
      <c r="B53" s="10" t="s">
        <v>83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>
      <c r="A54" s="9">
        <f t="shared" si="0"/>
        <v>39847</v>
      </c>
      <c r="B54" s="10" t="s">
        <v>84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>
      <c r="A55" s="9">
        <f t="shared" si="0"/>
        <v>39848</v>
      </c>
      <c r="B55" s="10" t="s">
        <v>85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>
      <c r="A56" s="9">
        <f t="shared" si="0"/>
        <v>39849</v>
      </c>
      <c r="B56" s="10" t="s">
        <v>86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8">
      <c r="A57" s="9">
        <f t="shared" si="0"/>
        <v>39850</v>
      </c>
      <c r="B57" s="10" t="s">
        <v>80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8">
      <c r="A58" s="9">
        <f t="shared" si="0"/>
        <v>39851</v>
      </c>
      <c r="B58" s="10" t="s">
        <v>81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>
      <c r="A59" s="9">
        <f t="shared" si="0"/>
        <v>39852</v>
      </c>
      <c r="B59" s="10" t="s">
        <v>82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>
      <c r="A60" s="7">
        <f t="shared" si="0"/>
        <v>39853</v>
      </c>
      <c r="B60" s="8" t="s">
        <v>83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8">
      <c r="A61" s="7">
        <f t="shared" si="0"/>
        <v>39854</v>
      </c>
      <c r="B61" s="8" t="s">
        <v>84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>
      <c r="A62" s="7">
        <f t="shared" si="0"/>
        <v>39855</v>
      </c>
      <c r="B62" s="8" t="s">
        <v>85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">
      <c r="A63" s="7">
        <f t="shared" si="0"/>
        <v>39856</v>
      </c>
      <c r="B63" s="8" t="s">
        <v>86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">
      <c r="A64" s="7">
        <f t="shared" si="0"/>
        <v>39857</v>
      </c>
      <c r="B64" s="8" t="s">
        <v>80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8">
      <c r="A65" s="7">
        <f t="shared" si="0"/>
        <v>39858</v>
      </c>
      <c r="B65" s="8" t="s">
        <v>81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>
      <c r="A66" s="7">
        <f t="shared" si="0"/>
        <v>39859</v>
      </c>
      <c r="B66" s="8" t="s">
        <v>82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>
      <c r="A67" s="9">
        <f t="shared" si="0"/>
        <v>39860</v>
      </c>
      <c r="B67" s="10" t="s">
        <v>83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>
      <c r="A68" s="9">
        <f t="shared" si="0"/>
        <v>39861</v>
      </c>
      <c r="B68" s="10" t="s">
        <v>84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8">
      <c r="A69" s="9">
        <f t="shared" si="0"/>
        <v>39862</v>
      </c>
      <c r="B69" s="10" t="s">
        <v>85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8">
      <c r="A70" s="9">
        <f aca="true" t="shared" si="1" ref="A70:A133">A69+1</f>
        <v>39863</v>
      </c>
      <c r="B70" s="10" t="s">
        <v>86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8">
      <c r="A71" s="9">
        <f t="shared" si="1"/>
        <v>39864</v>
      </c>
      <c r="B71" s="10" t="s">
        <v>80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8">
      <c r="A72" s="9">
        <f t="shared" si="1"/>
        <v>39865</v>
      </c>
      <c r="B72" s="10" t="s">
        <v>81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">
      <c r="A73" s="9">
        <f t="shared" si="1"/>
        <v>39866</v>
      </c>
      <c r="B73" s="10" t="s">
        <v>82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>
      <c r="A74" s="7">
        <f t="shared" si="1"/>
        <v>39867</v>
      </c>
      <c r="B74" s="8" t="s">
        <v>83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1:15" ht="18">
      <c r="A75" s="7">
        <f t="shared" si="1"/>
        <v>39868</v>
      </c>
      <c r="B75" s="8" t="s">
        <v>84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8">
      <c r="A76" s="7">
        <f t="shared" si="1"/>
        <v>39869</v>
      </c>
      <c r="B76" s="8" t="s">
        <v>85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8">
      <c r="A77" s="7">
        <f t="shared" si="1"/>
        <v>39870</v>
      </c>
      <c r="B77" s="8" t="s">
        <v>86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8">
      <c r="A78" s="7">
        <f t="shared" si="1"/>
        <v>39871</v>
      </c>
      <c r="B78" s="8" t="s">
        <v>80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8">
      <c r="A79" s="7">
        <f t="shared" si="1"/>
        <v>39872</v>
      </c>
      <c r="B79" s="8" t="s">
        <v>81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8">
      <c r="A80" s="7">
        <f t="shared" si="1"/>
        <v>39873</v>
      </c>
      <c r="B80" s="8" t="s">
        <v>82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8">
      <c r="A81" s="9">
        <f t="shared" si="1"/>
        <v>39874</v>
      </c>
      <c r="B81" s="10" t="s">
        <v>83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">
      <c r="A82" s="9">
        <f t="shared" si="1"/>
        <v>39875</v>
      </c>
      <c r="B82" s="10" t="s">
        <v>84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8">
      <c r="A83" s="9">
        <f t="shared" si="1"/>
        <v>39876</v>
      </c>
      <c r="B83" s="10" t="s">
        <v>85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>
      <c r="A84" s="9">
        <f t="shared" si="1"/>
        <v>39877</v>
      </c>
      <c r="B84" s="10" t="s">
        <v>86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18">
      <c r="A85" s="9">
        <f t="shared" si="1"/>
        <v>39878</v>
      </c>
      <c r="B85" s="10" t="s">
        <v>80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8">
      <c r="A86" s="9">
        <f t="shared" si="1"/>
        <v>39879</v>
      </c>
      <c r="B86" s="10" t="s">
        <v>81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>
      <c r="A87" s="9">
        <f t="shared" si="1"/>
        <v>39880</v>
      </c>
      <c r="B87" s="10" t="s">
        <v>82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>
      <c r="A88" s="7">
        <f t="shared" si="1"/>
        <v>39881</v>
      </c>
      <c r="B88" s="8" t="s">
        <v>83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8">
      <c r="A89" s="7">
        <f t="shared" si="1"/>
        <v>39882</v>
      </c>
      <c r="B89" s="8" t="s">
        <v>84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8">
      <c r="A90" s="7">
        <f t="shared" si="1"/>
        <v>39883</v>
      </c>
      <c r="B90" s="8" t="s">
        <v>85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8">
      <c r="A91" s="7">
        <f t="shared" si="1"/>
        <v>39884</v>
      </c>
      <c r="B91" s="8" t="s">
        <v>86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8">
      <c r="A92" s="7">
        <f t="shared" si="1"/>
        <v>39885</v>
      </c>
      <c r="B92" s="8" t="s">
        <v>80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8">
      <c r="A93" s="7">
        <f t="shared" si="1"/>
        <v>39886</v>
      </c>
      <c r="B93" s="8" t="s">
        <v>81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8">
      <c r="A94" s="7">
        <f t="shared" si="1"/>
        <v>39887</v>
      </c>
      <c r="B94" s="8" t="s">
        <v>82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8">
      <c r="A95" s="9">
        <f t="shared" si="1"/>
        <v>39888</v>
      </c>
      <c r="B95" s="10" t="s">
        <v>83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18">
      <c r="A96" s="9">
        <f t="shared" si="1"/>
        <v>39889</v>
      </c>
      <c r="B96" s="10" t="s">
        <v>84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ht="18">
      <c r="A97" s="9">
        <f t="shared" si="1"/>
        <v>39890</v>
      </c>
      <c r="B97" s="10" t="s">
        <v>85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ht="18">
      <c r="A98" s="9">
        <f t="shared" si="1"/>
        <v>39891</v>
      </c>
      <c r="B98" s="10" t="s">
        <v>86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1:15" ht="18">
      <c r="A99" s="9">
        <f t="shared" si="1"/>
        <v>39892</v>
      </c>
      <c r="B99" s="10" t="s">
        <v>80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 ht="18">
      <c r="A100" s="9">
        <f t="shared" si="1"/>
        <v>39893</v>
      </c>
      <c r="B100" s="10" t="s">
        <v>81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18">
      <c r="A101" s="9">
        <f t="shared" si="1"/>
        <v>39894</v>
      </c>
      <c r="B101" s="10" t="s">
        <v>82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ht="18">
      <c r="A102" s="7">
        <f t="shared" si="1"/>
        <v>39895</v>
      </c>
      <c r="B102" s="8" t="s">
        <v>83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</row>
    <row r="103" spans="1:15" ht="18">
      <c r="A103" s="7">
        <f t="shared" si="1"/>
        <v>39896</v>
      </c>
      <c r="B103" s="8" t="s">
        <v>84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8">
      <c r="A104" s="7">
        <f t="shared" si="1"/>
        <v>39897</v>
      </c>
      <c r="B104" s="8" t="s">
        <v>85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8">
      <c r="A105" s="7">
        <f t="shared" si="1"/>
        <v>39898</v>
      </c>
      <c r="B105" s="8" t="s">
        <v>86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8">
      <c r="A106" s="7">
        <f t="shared" si="1"/>
        <v>39899</v>
      </c>
      <c r="B106" s="8" t="s">
        <v>80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1:15" ht="18">
      <c r="A107" s="7">
        <f t="shared" si="1"/>
        <v>39900</v>
      </c>
      <c r="B107" s="8" t="s">
        <v>81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8">
      <c r="A108" s="7">
        <f t="shared" si="1"/>
        <v>39901</v>
      </c>
      <c r="B108" s="8" t="s">
        <v>82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8">
      <c r="A109" s="9">
        <f t="shared" si="1"/>
        <v>39902</v>
      </c>
      <c r="B109" s="10" t="s">
        <v>83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18">
      <c r="A110" s="9">
        <f t="shared" si="1"/>
        <v>39903</v>
      </c>
      <c r="B110" s="10" t="s">
        <v>84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18">
      <c r="A111" s="9">
        <f t="shared" si="1"/>
        <v>39904</v>
      </c>
      <c r="B111" s="10" t="s">
        <v>85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18">
      <c r="A112" s="9">
        <f t="shared" si="1"/>
        <v>39905</v>
      </c>
      <c r="B112" s="10" t="s">
        <v>86</v>
      </c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5" ht="18">
      <c r="A113" s="9">
        <f t="shared" si="1"/>
        <v>39906</v>
      </c>
      <c r="B113" s="10" t="s">
        <v>80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15" ht="18">
      <c r="A114" s="9">
        <f t="shared" si="1"/>
        <v>39907</v>
      </c>
      <c r="B114" s="10" t="s">
        <v>81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ht="18">
      <c r="A115" s="9">
        <f t="shared" si="1"/>
        <v>39908</v>
      </c>
      <c r="B115" s="10" t="s">
        <v>82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ht="18">
      <c r="A116" s="7">
        <f t="shared" si="1"/>
        <v>39909</v>
      </c>
      <c r="B116" s="8" t="s">
        <v>83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1:15" ht="18">
      <c r="A117" s="7">
        <f t="shared" si="1"/>
        <v>39910</v>
      </c>
      <c r="B117" s="8" t="s">
        <v>84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8">
      <c r="A118" s="7">
        <f t="shared" si="1"/>
        <v>39911</v>
      </c>
      <c r="B118" s="8" t="s">
        <v>85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8">
      <c r="A119" s="7">
        <f t="shared" si="1"/>
        <v>39912</v>
      </c>
      <c r="B119" s="8" t="s">
        <v>86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8">
      <c r="A120" s="7">
        <f t="shared" si="1"/>
        <v>39913</v>
      </c>
      <c r="B120" s="8" t="s">
        <v>80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1:15" ht="18">
      <c r="A121" s="7">
        <f t="shared" si="1"/>
        <v>39914</v>
      </c>
      <c r="B121" s="8" t="s">
        <v>81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8">
      <c r="A122" s="7">
        <f t="shared" si="1"/>
        <v>39915</v>
      </c>
      <c r="B122" s="8" t="s">
        <v>82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8">
      <c r="A123" s="9">
        <f t="shared" si="1"/>
        <v>39916</v>
      </c>
      <c r="B123" s="10" t="s">
        <v>83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18">
      <c r="A124" s="9">
        <f t="shared" si="1"/>
        <v>39917</v>
      </c>
      <c r="B124" s="10" t="s">
        <v>84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ht="18">
      <c r="A125" s="9">
        <f t="shared" si="1"/>
        <v>39918</v>
      </c>
      <c r="B125" s="10" t="s">
        <v>85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ht="18">
      <c r="A126" s="9">
        <f t="shared" si="1"/>
        <v>39919</v>
      </c>
      <c r="B126" s="10" t="s">
        <v>86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1:15" ht="18">
      <c r="A127" s="9">
        <f t="shared" si="1"/>
        <v>39920</v>
      </c>
      <c r="B127" s="10" t="s">
        <v>80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 ht="18">
      <c r="A128" s="9">
        <f t="shared" si="1"/>
        <v>39921</v>
      </c>
      <c r="B128" s="10" t="s">
        <v>81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ht="18">
      <c r="A129" s="9">
        <f t="shared" si="1"/>
        <v>39922</v>
      </c>
      <c r="B129" s="10" t="s">
        <v>82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ht="18">
      <c r="A130" s="7">
        <f t="shared" si="1"/>
        <v>39923</v>
      </c>
      <c r="B130" s="8" t="s">
        <v>83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1:15" ht="18">
      <c r="A131" s="7">
        <f t="shared" si="1"/>
        <v>39924</v>
      </c>
      <c r="B131" s="8" t="s">
        <v>84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8">
      <c r="A132" s="7">
        <f t="shared" si="1"/>
        <v>39925</v>
      </c>
      <c r="B132" s="8" t="s">
        <v>85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8">
      <c r="A133" s="7">
        <f t="shared" si="1"/>
        <v>39926</v>
      </c>
      <c r="B133" s="8" t="s">
        <v>86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8">
      <c r="A134" s="7">
        <f aca="true" t="shared" si="2" ref="A134:A197">A133+1</f>
        <v>39927</v>
      </c>
      <c r="B134" s="8" t="s">
        <v>80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</row>
    <row r="135" spans="1:15" ht="18">
      <c r="A135" s="7">
        <f t="shared" si="2"/>
        <v>39928</v>
      </c>
      <c r="B135" s="8" t="s">
        <v>81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8">
      <c r="A136" s="7">
        <f t="shared" si="2"/>
        <v>39929</v>
      </c>
      <c r="B136" s="8" t="s">
        <v>82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8">
      <c r="A137" s="9">
        <f t="shared" si="2"/>
        <v>39930</v>
      </c>
      <c r="B137" s="10" t="s">
        <v>83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18">
      <c r="A138" s="9">
        <f t="shared" si="2"/>
        <v>39931</v>
      </c>
      <c r="B138" s="10" t="s">
        <v>84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ht="18">
      <c r="A139" s="9">
        <f t="shared" si="2"/>
        <v>39932</v>
      </c>
      <c r="B139" s="10" t="s">
        <v>85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18">
      <c r="A140" s="9">
        <f t="shared" si="2"/>
        <v>39933</v>
      </c>
      <c r="B140" s="10" t="s">
        <v>86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1:15" ht="18">
      <c r="A141" s="9">
        <f t="shared" si="2"/>
        <v>39934</v>
      </c>
      <c r="B141" s="10" t="s">
        <v>80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 ht="18">
      <c r="A142" s="9">
        <f t="shared" si="2"/>
        <v>39935</v>
      </c>
      <c r="B142" s="10" t="s">
        <v>81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ht="18">
      <c r="A143" s="9">
        <f t="shared" si="2"/>
        <v>39936</v>
      </c>
      <c r="B143" s="10" t="s">
        <v>82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5" ht="18">
      <c r="A144" s="7">
        <f t="shared" si="2"/>
        <v>39937</v>
      </c>
      <c r="B144" s="8" t="s">
        <v>83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15" ht="18">
      <c r="A145" s="7">
        <f t="shared" si="2"/>
        <v>39938</v>
      </c>
      <c r="B145" s="8" t="s">
        <v>84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8">
      <c r="A146" s="7">
        <f t="shared" si="2"/>
        <v>39939</v>
      </c>
      <c r="B146" s="8" t="s">
        <v>85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8">
      <c r="A147" s="7">
        <f t="shared" si="2"/>
        <v>39940</v>
      </c>
      <c r="B147" s="8" t="s">
        <v>86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8">
      <c r="A148" s="7">
        <f t="shared" si="2"/>
        <v>39941</v>
      </c>
      <c r="B148" s="8" t="s">
        <v>80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8">
      <c r="A149" s="7">
        <f t="shared" si="2"/>
        <v>39942</v>
      </c>
      <c r="B149" s="8" t="s">
        <v>81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8">
      <c r="A150" s="7">
        <f t="shared" si="2"/>
        <v>39943</v>
      </c>
      <c r="B150" s="8" t="s">
        <v>82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8">
      <c r="A151" s="9">
        <f t="shared" si="2"/>
        <v>39944</v>
      </c>
      <c r="B151" s="10" t="s">
        <v>83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ht="18">
      <c r="A152" s="9">
        <f t="shared" si="2"/>
        <v>39945</v>
      </c>
      <c r="B152" s="10" t="s">
        <v>84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ht="18">
      <c r="A153" s="9">
        <f t="shared" si="2"/>
        <v>39946</v>
      </c>
      <c r="B153" s="10" t="s">
        <v>85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ht="18">
      <c r="A154" s="9">
        <f t="shared" si="2"/>
        <v>39947</v>
      </c>
      <c r="B154" s="10" t="s">
        <v>86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1:15" ht="18">
      <c r="A155" s="9">
        <f t="shared" si="2"/>
        <v>39948</v>
      </c>
      <c r="B155" s="10" t="s">
        <v>80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1:15" ht="18">
      <c r="A156" s="9">
        <f t="shared" si="2"/>
        <v>39949</v>
      </c>
      <c r="B156" s="10" t="s">
        <v>81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5" ht="18">
      <c r="A157" s="9">
        <f t="shared" si="2"/>
        <v>39950</v>
      </c>
      <c r="B157" s="10" t="s">
        <v>82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 ht="18">
      <c r="A158" s="7">
        <f t="shared" si="2"/>
        <v>39951</v>
      </c>
      <c r="B158" s="8" t="s">
        <v>83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</row>
    <row r="159" spans="1:15" ht="18">
      <c r="A159" s="7">
        <f t="shared" si="2"/>
        <v>39952</v>
      </c>
      <c r="B159" s="8" t="s">
        <v>84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ht="18">
      <c r="A160" s="7">
        <f t="shared" si="2"/>
        <v>39953</v>
      </c>
      <c r="B160" s="8" t="s">
        <v>85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18">
      <c r="A161" s="7">
        <f t="shared" si="2"/>
        <v>39954</v>
      </c>
      <c r="B161" s="8" t="s">
        <v>86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18">
      <c r="A162" s="7">
        <f t="shared" si="2"/>
        <v>39955</v>
      </c>
      <c r="B162" s="8" t="s">
        <v>80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</row>
    <row r="163" spans="1:15" ht="18">
      <c r="A163" s="7">
        <f t="shared" si="2"/>
        <v>39956</v>
      </c>
      <c r="B163" s="8" t="s">
        <v>81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8">
      <c r="A164" s="7">
        <f t="shared" si="2"/>
        <v>39957</v>
      </c>
      <c r="B164" s="8" t="s">
        <v>82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 ht="18">
      <c r="A165" s="9">
        <f t="shared" si="2"/>
        <v>39958</v>
      </c>
      <c r="B165" s="10" t="s">
        <v>83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 ht="18">
      <c r="A166" s="9">
        <f t="shared" si="2"/>
        <v>39959</v>
      </c>
      <c r="B166" s="10" t="s">
        <v>84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1:15" ht="18">
      <c r="A167" s="9">
        <f t="shared" si="2"/>
        <v>39960</v>
      </c>
      <c r="B167" s="10" t="s">
        <v>85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 ht="18">
      <c r="A168" s="9">
        <f t="shared" si="2"/>
        <v>39961</v>
      </c>
      <c r="B168" s="10" t="s">
        <v>86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1:15" ht="18">
      <c r="A169" s="9">
        <f t="shared" si="2"/>
        <v>39962</v>
      </c>
      <c r="B169" s="10" t="s">
        <v>80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1:15" ht="18">
      <c r="A170" s="9">
        <f t="shared" si="2"/>
        <v>39963</v>
      </c>
      <c r="B170" s="10" t="s">
        <v>81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 ht="18">
      <c r="A171" s="9">
        <f t="shared" si="2"/>
        <v>39964</v>
      </c>
      <c r="B171" s="10" t="s">
        <v>82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ht="18">
      <c r="A172" s="7">
        <f t="shared" si="2"/>
        <v>39965</v>
      </c>
      <c r="B172" s="8" t="s">
        <v>83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</row>
    <row r="173" spans="1:15" ht="18">
      <c r="A173" s="7">
        <f t="shared" si="2"/>
        <v>39966</v>
      </c>
      <c r="B173" s="8" t="s">
        <v>84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 ht="18">
      <c r="A174" s="7">
        <f t="shared" si="2"/>
        <v>39967</v>
      </c>
      <c r="B174" s="8" t="s">
        <v>85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18">
      <c r="A175" s="7">
        <f t="shared" si="2"/>
        <v>39968</v>
      </c>
      <c r="B175" s="8" t="s">
        <v>86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18">
      <c r="A176" s="7">
        <f t="shared" si="2"/>
        <v>39969</v>
      </c>
      <c r="B176" s="8" t="s">
        <v>80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1:15" ht="18">
      <c r="A177" s="7">
        <f t="shared" si="2"/>
        <v>39970</v>
      </c>
      <c r="B177" s="8" t="s">
        <v>81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ht="18">
      <c r="A178" s="7">
        <f t="shared" si="2"/>
        <v>39971</v>
      </c>
      <c r="B178" s="8" t="s">
        <v>82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 ht="18">
      <c r="A179" s="9">
        <f t="shared" si="2"/>
        <v>39972</v>
      </c>
      <c r="B179" s="10" t="s">
        <v>83</v>
      </c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1:15" ht="18">
      <c r="A180" s="9">
        <f t="shared" si="2"/>
        <v>39973</v>
      </c>
      <c r="B180" s="10" t="s">
        <v>84</v>
      </c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1:15" ht="18">
      <c r="A181" s="9">
        <f t="shared" si="2"/>
        <v>39974</v>
      </c>
      <c r="B181" s="10" t="s">
        <v>85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1:15" ht="18">
      <c r="A182" s="9">
        <f t="shared" si="2"/>
        <v>39975</v>
      </c>
      <c r="B182" s="10" t="s">
        <v>86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5" ht="18">
      <c r="A183" s="9">
        <f t="shared" si="2"/>
        <v>39976</v>
      </c>
      <c r="B183" s="10" t="s">
        <v>80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1:15" ht="18">
      <c r="A184" s="9">
        <f t="shared" si="2"/>
        <v>39977</v>
      </c>
      <c r="B184" s="10" t="s">
        <v>81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 ht="18">
      <c r="A185" s="9">
        <f t="shared" si="2"/>
        <v>39978</v>
      </c>
      <c r="B185" s="10" t="s">
        <v>82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5" ht="18">
      <c r="A186" s="7">
        <f t="shared" si="2"/>
        <v>39979</v>
      </c>
      <c r="B186" s="8" t="s">
        <v>83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</row>
    <row r="187" spans="1:15" ht="18">
      <c r="A187" s="7">
        <f t="shared" si="2"/>
        <v>39980</v>
      </c>
      <c r="B187" s="8" t="s">
        <v>84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1:15" ht="18">
      <c r="A188" s="7">
        <f t="shared" si="2"/>
        <v>39981</v>
      </c>
      <c r="B188" s="8" t="s">
        <v>85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1:15" ht="18">
      <c r="A189" s="7">
        <f t="shared" si="2"/>
        <v>39982</v>
      </c>
      <c r="B189" s="8" t="s">
        <v>86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1:15" ht="18">
      <c r="A190" s="7">
        <f t="shared" si="2"/>
        <v>39983</v>
      </c>
      <c r="B190" s="8" t="s">
        <v>80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</row>
    <row r="191" spans="1:15" ht="18">
      <c r="A191" s="7">
        <f t="shared" si="2"/>
        <v>39984</v>
      </c>
      <c r="B191" s="8" t="s">
        <v>86</v>
      </c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 ht="18">
      <c r="A192" s="7">
        <f t="shared" si="2"/>
        <v>39985</v>
      </c>
      <c r="B192" s="8" t="s">
        <v>80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  <row r="193" spans="1:15" ht="18">
      <c r="A193" s="9">
        <f t="shared" si="2"/>
        <v>39986</v>
      </c>
      <c r="B193" s="10" t="s">
        <v>83</v>
      </c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ht="18">
      <c r="A194" s="9">
        <f t="shared" si="2"/>
        <v>39987</v>
      </c>
      <c r="B194" s="10" t="s">
        <v>84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1:15" ht="18">
      <c r="A195" s="9">
        <f t="shared" si="2"/>
        <v>39988</v>
      </c>
      <c r="B195" s="10" t="s">
        <v>85</v>
      </c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1:15" ht="18">
      <c r="A196" s="9">
        <f t="shared" si="2"/>
        <v>39989</v>
      </c>
      <c r="B196" s="10" t="s">
        <v>86</v>
      </c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1:15" ht="18">
      <c r="A197" s="9">
        <f t="shared" si="2"/>
        <v>39990</v>
      </c>
      <c r="B197" s="10" t="s">
        <v>80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1:15" ht="18">
      <c r="A198" s="9">
        <f>A197+1</f>
        <v>39991</v>
      </c>
      <c r="B198" s="10" t="s">
        <v>81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ht="18">
      <c r="A199" s="9">
        <f>A198+1</f>
        <v>39992</v>
      </c>
      <c r="B199" s="10" t="s">
        <v>82</v>
      </c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 ht="18">
      <c r="A200" s="7">
        <f aca="true" t="shared" si="3" ref="A200:A213">A199+1</f>
        <v>39993</v>
      </c>
      <c r="B200" s="8" t="s">
        <v>83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1:15" ht="18">
      <c r="A201" s="7">
        <f t="shared" si="3"/>
        <v>39994</v>
      </c>
      <c r="B201" s="8" t="s">
        <v>84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1:15" ht="18">
      <c r="A202" s="7">
        <f t="shared" si="3"/>
        <v>39995</v>
      </c>
      <c r="B202" s="8" t="s">
        <v>85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1:15" ht="18">
      <c r="A203" s="7">
        <f t="shared" si="3"/>
        <v>39996</v>
      </c>
      <c r="B203" s="8" t="s">
        <v>86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1:15" ht="18">
      <c r="A204" s="7">
        <f t="shared" si="3"/>
        <v>39997</v>
      </c>
      <c r="B204" s="8" t="s">
        <v>80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</row>
    <row r="205" spans="1:15" ht="18">
      <c r="A205" s="7">
        <f t="shared" si="3"/>
        <v>39998</v>
      </c>
      <c r="B205" s="8" t="s">
        <v>81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1:15" ht="18">
      <c r="A206" s="7">
        <f t="shared" si="3"/>
        <v>39999</v>
      </c>
      <c r="B206" s="8" t="s">
        <v>82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1:15" ht="18">
      <c r="A207" s="9">
        <f t="shared" si="3"/>
        <v>40000</v>
      </c>
      <c r="B207" s="10" t="s">
        <v>83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1:15" ht="18">
      <c r="A208" s="9">
        <f t="shared" si="3"/>
        <v>40001</v>
      </c>
      <c r="B208" s="10" t="s">
        <v>84</v>
      </c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1:15" ht="18">
      <c r="A209" s="9">
        <f t="shared" si="3"/>
        <v>40002</v>
      </c>
      <c r="B209" s="10" t="s">
        <v>85</v>
      </c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1:15" ht="18">
      <c r="A210" s="9">
        <f t="shared" si="3"/>
        <v>40003</v>
      </c>
      <c r="B210" s="10" t="s">
        <v>86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1:15" ht="18">
      <c r="A211" s="9">
        <f t="shared" si="3"/>
        <v>40004</v>
      </c>
      <c r="B211" s="10" t="s">
        <v>80</v>
      </c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1:15" ht="18">
      <c r="A212" s="70">
        <f t="shared" si="3"/>
        <v>40005</v>
      </c>
      <c r="B212" s="71" t="s">
        <v>81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</row>
    <row r="213" spans="1:15" ht="18">
      <c r="A213" s="70">
        <f t="shared" si="3"/>
        <v>40006</v>
      </c>
      <c r="B213" s="71" t="s">
        <v>82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</row>
  </sheetData>
  <sheetProtection/>
  <mergeCells count="4">
    <mergeCell ref="B1:O1"/>
    <mergeCell ref="C2:O2"/>
    <mergeCell ref="A2:A3"/>
    <mergeCell ref="B2:B3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>
    <oddFooter>&amp;LCICLO TCU 2009&amp;R&amp;P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76" sqref="B76"/>
    </sheetView>
  </sheetViews>
  <sheetFormatPr defaultColWidth="9.140625" defaultRowHeight="15"/>
  <cols>
    <col min="1" max="1" width="9.140625" style="12" customWidth="1"/>
    <col min="2" max="2" width="58.57421875" style="1" customWidth="1"/>
    <col min="3" max="16384" width="9.140625" style="1" customWidth="1"/>
  </cols>
  <sheetData>
    <row r="1" spans="1:4" ht="15.75" customHeight="1">
      <c r="A1" s="134" t="s">
        <v>35</v>
      </c>
      <c r="B1" s="134"/>
      <c r="C1" s="134"/>
      <c r="D1" s="134"/>
    </row>
    <row r="2" spans="1:4" ht="15.75">
      <c r="A2" s="12">
        <v>2007</v>
      </c>
      <c r="B2" s="62"/>
      <c r="C2" s="64">
        <v>2009</v>
      </c>
      <c r="D2" s="64" t="s">
        <v>24</v>
      </c>
    </row>
    <row r="3" spans="2:4" ht="15.75">
      <c r="B3" s="97" t="s">
        <v>409</v>
      </c>
      <c r="C3" s="62" t="s">
        <v>96</v>
      </c>
      <c r="D3" s="62"/>
    </row>
    <row r="4" spans="2:4" ht="15.75">
      <c r="B4" s="97" t="s">
        <v>410</v>
      </c>
      <c r="C4" s="62"/>
      <c r="D4" s="62"/>
    </row>
    <row r="5" spans="2:4" ht="15.75">
      <c r="B5" s="97" t="s">
        <v>36</v>
      </c>
      <c r="C5" s="62" t="s">
        <v>96</v>
      </c>
      <c r="D5" s="62"/>
    </row>
    <row r="6" spans="2:4" ht="15.75">
      <c r="B6" s="97" t="s">
        <v>37</v>
      </c>
      <c r="C6" s="62" t="s">
        <v>612</v>
      </c>
      <c r="D6" s="62"/>
    </row>
    <row r="7" spans="2:4" ht="15.75">
      <c r="B7" s="97" t="s">
        <v>38</v>
      </c>
      <c r="C7" s="62" t="s">
        <v>612</v>
      </c>
      <c r="D7" s="62"/>
    </row>
    <row r="8" spans="2:4" ht="15.75">
      <c r="B8" s="97" t="s">
        <v>39</v>
      </c>
      <c r="C8" s="62" t="s">
        <v>96</v>
      </c>
      <c r="D8" s="62"/>
    </row>
    <row r="9" spans="2:4" ht="15.75">
      <c r="B9" s="97" t="s">
        <v>411</v>
      </c>
      <c r="C9" s="62" t="s">
        <v>96</v>
      </c>
      <c r="D9" s="62"/>
    </row>
    <row r="10" spans="2:4" ht="15.75">
      <c r="B10" s="97" t="s">
        <v>412</v>
      </c>
      <c r="C10" s="62" t="s">
        <v>96</v>
      </c>
      <c r="D10" s="62"/>
    </row>
    <row r="11" spans="2:4" ht="15.75">
      <c r="B11" s="97" t="s">
        <v>413</v>
      </c>
      <c r="C11" s="62" t="s">
        <v>96</v>
      </c>
      <c r="D11" s="62"/>
    </row>
    <row r="12" spans="2:4" ht="15.75">
      <c r="B12" s="97" t="s">
        <v>40</v>
      </c>
      <c r="C12" s="62"/>
      <c r="D12" s="62"/>
    </row>
    <row r="13" spans="2:4" ht="15.75">
      <c r="B13" s="97" t="s">
        <v>414</v>
      </c>
      <c r="C13" s="62"/>
      <c r="D13" s="62"/>
    </row>
    <row r="14" spans="2:4" ht="15.75">
      <c r="B14" s="97" t="s">
        <v>415</v>
      </c>
      <c r="C14" s="62" t="s">
        <v>96</v>
      </c>
      <c r="D14" s="62"/>
    </row>
    <row r="15" spans="2:4" ht="15.75">
      <c r="B15" s="97" t="s">
        <v>416</v>
      </c>
      <c r="C15" s="62" t="s">
        <v>96</v>
      </c>
      <c r="D15" s="62"/>
    </row>
    <row r="16" spans="2:4" ht="15.75">
      <c r="B16" s="97" t="s">
        <v>417</v>
      </c>
      <c r="C16" s="62"/>
      <c r="D16" s="62"/>
    </row>
    <row r="17" spans="2:4" ht="15.75">
      <c r="B17" s="97" t="s">
        <v>418</v>
      </c>
      <c r="C17" s="62" t="s">
        <v>96</v>
      </c>
      <c r="D17" s="62"/>
    </row>
    <row r="18" spans="2:4" ht="15.75">
      <c r="B18" s="97" t="s">
        <v>419</v>
      </c>
      <c r="C18" s="62" t="s">
        <v>96</v>
      </c>
      <c r="D18" s="62"/>
    </row>
    <row r="19" spans="2:4" ht="31.5">
      <c r="B19" s="97" t="s">
        <v>420</v>
      </c>
      <c r="C19" s="62" t="s">
        <v>96</v>
      </c>
      <c r="D19" s="62"/>
    </row>
    <row r="20" spans="2:4" ht="15.75">
      <c r="B20" s="97" t="s">
        <v>421</v>
      </c>
      <c r="C20" s="62"/>
      <c r="D20" s="62"/>
    </row>
    <row r="21" spans="2:4" ht="15.75">
      <c r="B21" s="97" t="s">
        <v>422</v>
      </c>
      <c r="C21" s="62" t="s">
        <v>96</v>
      </c>
      <c r="D21" s="62"/>
    </row>
    <row r="22" spans="2:4" ht="15.75">
      <c r="B22" s="97" t="s">
        <v>423</v>
      </c>
      <c r="C22" s="62" t="s">
        <v>96</v>
      </c>
      <c r="D22" s="62"/>
    </row>
    <row r="23" spans="2:4" ht="15.75">
      <c r="B23" s="97" t="s">
        <v>424</v>
      </c>
      <c r="C23" s="62" t="s">
        <v>96</v>
      </c>
      <c r="D23" s="62"/>
    </row>
    <row r="24" spans="2:4" ht="15.75">
      <c r="B24" s="97" t="s">
        <v>425</v>
      </c>
      <c r="C24" s="62" t="s">
        <v>96</v>
      </c>
      <c r="D24" s="62"/>
    </row>
    <row r="25" spans="2:4" ht="15.75">
      <c r="B25" s="97" t="s">
        <v>426</v>
      </c>
      <c r="C25" s="62" t="s">
        <v>96</v>
      </c>
      <c r="D25" s="62"/>
    </row>
    <row r="26" spans="2:4" ht="15.75">
      <c r="B26" s="97" t="s">
        <v>427</v>
      </c>
      <c r="C26" s="62" t="s">
        <v>96</v>
      </c>
      <c r="D26" s="62"/>
    </row>
    <row r="27" spans="2:4" ht="15.75">
      <c r="B27" s="97" t="s">
        <v>428</v>
      </c>
      <c r="C27" s="62" t="s">
        <v>96</v>
      </c>
      <c r="D27" s="62"/>
    </row>
    <row r="28" spans="2:4" ht="15.75">
      <c r="B28" s="97" t="s">
        <v>429</v>
      </c>
      <c r="C28" s="62" t="s">
        <v>96</v>
      </c>
      <c r="D28" s="62"/>
    </row>
    <row r="29" spans="2:4" ht="15.75">
      <c r="B29" s="97" t="s">
        <v>430</v>
      </c>
      <c r="C29" s="62" t="s">
        <v>96</v>
      </c>
      <c r="D29" s="62"/>
    </row>
    <row r="30" spans="2:4" ht="15.75">
      <c r="B30" s="97" t="s">
        <v>431</v>
      </c>
      <c r="C30" s="62" t="s">
        <v>96</v>
      </c>
      <c r="D30" s="62"/>
    </row>
    <row r="31" spans="2:4" ht="15.75">
      <c r="B31" s="97" t="s">
        <v>432</v>
      </c>
      <c r="C31" s="62" t="s">
        <v>96</v>
      </c>
      <c r="D31" s="62"/>
    </row>
    <row r="32" spans="2:4" ht="15.75">
      <c r="B32" s="97" t="s">
        <v>433</v>
      </c>
      <c r="C32" s="62" t="s">
        <v>96</v>
      </c>
      <c r="D32" s="62"/>
    </row>
    <row r="33" spans="2:4" ht="15.75">
      <c r="B33" s="97" t="s">
        <v>434</v>
      </c>
      <c r="C33" s="62" t="s">
        <v>96</v>
      </c>
      <c r="D33" s="62"/>
    </row>
    <row r="34" spans="2:4" ht="15.75">
      <c r="B34" s="97" t="s">
        <v>435</v>
      </c>
      <c r="C34" s="62"/>
      <c r="D34" s="62"/>
    </row>
    <row r="35" spans="2:4" ht="15.75">
      <c r="B35" s="97" t="s">
        <v>436</v>
      </c>
      <c r="C35" s="62" t="s">
        <v>96</v>
      </c>
      <c r="D35" s="62"/>
    </row>
    <row r="36" spans="2:4" ht="15.75">
      <c r="B36" s="97" t="s">
        <v>437</v>
      </c>
      <c r="C36" s="62" t="s">
        <v>96</v>
      </c>
      <c r="D36" s="62"/>
    </row>
    <row r="37" spans="2:4" ht="15.75">
      <c r="B37" s="97" t="s">
        <v>438</v>
      </c>
      <c r="C37" s="62" t="s">
        <v>96</v>
      </c>
      <c r="D37" s="62"/>
    </row>
    <row r="38" spans="2:4" ht="15.75">
      <c r="B38" s="97" t="s">
        <v>439</v>
      </c>
      <c r="C38" s="62" t="s">
        <v>96</v>
      </c>
      <c r="D38" s="62"/>
    </row>
    <row r="39" spans="2:4" ht="15.75">
      <c r="B39" s="97" t="s">
        <v>440</v>
      </c>
      <c r="C39" s="62"/>
      <c r="D39" s="62"/>
    </row>
    <row r="40" spans="2:4" ht="15.75">
      <c r="B40" s="97" t="s">
        <v>441</v>
      </c>
      <c r="C40" s="62" t="s">
        <v>96</v>
      </c>
      <c r="D40" s="62"/>
    </row>
    <row r="41" spans="2:4" ht="15.75">
      <c r="B41" s="97" t="s">
        <v>442</v>
      </c>
      <c r="C41" s="62"/>
      <c r="D41" s="62"/>
    </row>
    <row r="42" spans="2:4" ht="15.75">
      <c r="B42" s="97" t="s">
        <v>443</v>
      </c>
      <c r="C42" s="62" t="s">
        <v>96</v>
      </c>
      <c r="D42" s="62"/>
    </row>
    <row r="43" spans="2:4" ht="15.75">
      <c r="B43" s="97" t="s">
        <v>444</v>
      </c>
      <c r="C43" s="62" t="s">
        <v>96</v>
      </c>
      <c r="D43" s="62"/>
    </row>
    <row r="44" spans="2:4" ht="15.75">
      <c r="B44" s="97" t="s">
        <v>426</v>
      </c>
      <c r="C44" s="62" t="s">
        <v>96</v>
      </c>
      <c r="D44" s="62"/>
    </row>
    <row r="45" spans="2:4" ht="31.5">
      <c r="B45" s="97" t="s">
        <v>445</v>
      </c>
      <c r="C45" s="62" t="s">
        <v>96</v>
      </c>
      <c r="D45" s="62"/>
    </row>
    <row r="46" spans="2:4" ht="15.75">
      <c r="B46" s="97" t="s">
        <v>446</v>
      </c>
      <c r="C46" s="62" t="s">
        <v>96</v>
      </c>
      <c r="D46" s="62"/>
    </row>
    <row r="47" spans="2:4" ht="15.75">
      <c r="B47" s="97" t="s">
        <v>447</v>
      </c>
      <c r="C47" s="62" t="s">
        <v>96</v>
      </c>
      <c r="D47" s="62"/>
    </row>
    <row r="48" spans="2:4" ht="15.75">
      <c r="B48" s="97" t="s">
        <v>448</v>
      </c>
      <c r="C48" s="62"/>
      <c r="D48" s="62"/>
    </row>
    <row r="49" spans="2:4" ht="15.75">
      <c r="B49" s="97" t="s">
        <v>449</v>
      </c>
      <c r="C49" s="62" t="s">
        <v>96</v>
      </c>
      <c r="D49" s="62"/>
    </row>
    <row r="50" spans="2:4" ht="15.75">
      <c r="B50" s="97" t="s">
        <v>450</v>
      </c>
      <c r="C50" s="62" t="s">
        <v>96</v>
      </c>
      <c r="D50" s="62"/>
    </row>
    <row r="51" spans="2:4" ht="15.75">
      <c r="B51" s="97" t="s">
        <v>451</v>
      </c>
      <c r="C51" s="62"/>
      <c r="D51" s="62"/>
    </row>
    <row r="52" spans="2:4" ht="15.75">
      <c r="B52" s="97" t="s">
        <v>452</v>
      </c>
      <c r="C52" s="62" t="s">
        <v>96</v>
      </c>
      <c r="D52" s="62"/>
    </row>
    <row r="53" spans="2:4" ht="15.75">
      <c r="B53" s="97" t="s">
        <v>453</v>
      </c>
      <c r="C53" s="62" t="s">
        <v>96</v>
      </c>
      <c r="D53" s="62"/>
    </row>
    <row r="54" spans="2:4" ht="15.75">
      <c r="B54" s="97" t="s">
        <v>41</v>
      </c>
      <c r="C54" s="62" t="s">
        <v>96</v>
      </c>
      <c r="D54" s="62"/>
    </row>
    <row r="55" spans="2:4" ht="15.75">
      <c r="B55" s="97" t="s">
        <v>42</v>
      </c>
      <c r="C55" s="62" t="s">
        <v>96</v>
      </c>
      <c r="D55" s="62"/>
    </row>
    <row r="56" spans="2:4" ht="15.75">
      <c r="B56" s="97" t="s">
        <v>454</v>
      </c>
      <c r="C56" s="62" t="s">
        <v>96</v>
      </c>
      <c r="D56" s="62"/>
    </row>
    <row r="57" spans="2:4" ht="15.75">
      <c r="B57" s="97" t="s">
        <v>455</v>
      </c>
      <c r="C57" s="62" t="s">
        <v>96</v>
      </c>
      <c r="D57" s="62"/>
    </row>
    <row r="58" spans="2:4" ht="31.5">
      <c r="B58" s="97" t="s">
        <v>456</v>
      </c>
      <c r="C58" s="62" t="s">
        <v>96</v>
      </c>
      <c r="D58" s="62"/>
    </row>
    <row r="59" spans="2:4" ht="15.75">
      <c r="B59" s="97" t="s">
        <v>457</v>
      </c>
      <c r="C59" s="62" t="s">
        <v>96</v>
      </c>
      <c r="D59" s="62"/>
    </row>
    <row r="60" spans="2:4" ht="47.25">
      <c r="B60" s="97" t="s">
        <v>458</v>
      </c>
      <c r="C60" s="62" t="s">
        <v>96</v>
      </c>
      <c r="D60" s="62"/>
    </row>
    <row r="61" spans="2:4" ht="31.5">
      <c r="B61" s="97" t="s">
        <v>459</v>
      </c>
      <c r="C61" s="62" t="s">
        <v>96</v>
      </c>
      <c r="D61" s="62"/>
    </row>
    <row r="62" spans="2:4" ht="15.75">
      <c r="B62" s="56" t="s">
        <v>43</v>
      </c>
      <c r="C62" s="62" t="s">
        <v>96</v>
      </c>
      <c r="D62" s="62"/>
    </row>
    <row r="63" spans="2:4" ht="15.75">
      <c r="B63" s="76"/>
      <c r="C63" s="77"/>
      <c r="D63" s="77"/>
    </row>
    <row r="64" ht="15.75">
      <c r="B64" s="2"/>
    </row>
    <row r="65" spans="2:3" ht="15.75">
      <c r="B65" s="61" t="s">
        <v>243</v>
      </c>
      <c r="C65" s="62"/>
    </row>
    <row r="66" spans="2:3" ht="15.75">
      <c r="B66" s="65" t="s">
        <v>51</v>
      </c>
      <c r="C66" s="62"/>
    </row>
    <row r="67" spans="2:3" ht="15.75">
      <c r="B67" s="56" t="s">
        <v>52</v>
      </c>
      <c r="C67" s="62"/>
    </row>
    <row r="68" spans="2:3" ht="15.75">
      <c r="B68" s="56" t="s">
        <v>53</v>
      </c>
      <c r="C68" s="62"/>
    </row>
    <row r="69" spans="2:3" ht="15.75">
      <c r="B69" s="56" t="s">
        <v>54</v>
      </c>
      <c r="C69" s="62"/>
    </row>
    <row r="70" spans="2:3" ht="15.75">
      <c r="B70" s="56" t="s">
        <v>55</v>
      </c>
      <c r="C70" s="62"/>
    </row>
    <row r="71" spans="2:3" ht="15.75">
      <c r="B71" s="56"/>
      <c r="C71" s="62"/>
    </row>
    <row r="72" spans="2:3" ht="15.75">
      <c r="B72" s="56"/>
      <c r="C72" s="62"/>
    </row>
    <row r="73" spans="2:3" ht="15.75">
      <c r="B73" s="56"/>
      <c r="C73" s="62"/>
    </row>
    <row r="74" ht="15.75">
      <c r="B74" s="2"/>
    </row>
    <row r="75" ht="15.75">
      <c r="B75" s="2"/>
    </row>
    <row r="76" ht="15.75">
      <c r="B76" s="2"/>
    </row>
    <row r="77" ht="15.75">
      <c r="B77" s="2"/>
    </row>
    <row r="78" ht="15.75">
      <c r="B78" s="2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B47" sqref="B47"/>
    </sheetView>
  </sheetViews>
  <sheetFormatPr defaultColWidth="9.140625" defaultRowHeight="15"/>
  <cols>
    <col min="1" max="1" width="9.140625" style="12" customWidth="1"/>
    <col min="2" max="2" width="62.8515625" style="1" customWidth="1"/>
    <col min="3" max="16384" width="9.140625" style="1" customWidth="1"/>
  </cols>
  <sheetData>
    <row r="1" spans="1:4" ht="15.75" customHeight="1">
      <c r="A1" s="134" t="s">
        <v>56</v>
      </c>
      <c r="B1" s="134"/>
      <c r="C1" s="134"/>
      <c r="D1" s="134"/>
    </row>
    <row r="2" spans="1:4" ht="15.75">
      <c r="A2" s="12">
        <v>2007</v>
      </c>
      <c r="B2" s="62"/>
      <c r="C2" s="64">
        <v>2009</v>
      </c>
      <c r="D2" s="64" t="s">
        <v>24</v>
      </c>
    </row>
    <row r="3" spans="2:4" ht="15.75">
      <c r="B3" s="97" t="s">
        <v>460</v>
      </c>
      <c r="C3" s="62" t="s">
        <v>612</v>
      </c>
      <c r="D3" s="62"/>
    </row>
    <row r="4" spans="2:4" ht="15.75">
      <c r="B4" s="97" t="s">
        <v>461</v>
      </c>
      <c r="C4" s="62" t="s">
        <v>612</v>
      </c>
      <c r="D4" s="62"/>
    </row>
    <row r="5" spans="2:4" ht="15.75">
      <c r="B5" s="97" t="s">
        <v>462</v>
      </c>
      <c r="C5" s="62" t="s">
        <v>612</v>
      </c>
      <c r="D5" s="62"/>
    </row>
    <row r="6" spans="2:4" ht="15.75">
      <c r="B6" s="97" t="s">
        <v>463</v>
      </c>
      <c r="C6" s="62" t="s">
        <v>612</v>
      </c>
      <c r="D6" s="62"/>
    </row>
    <row r="7" spans="2:4" ht="15.75">
      <c r="B7" s="97" t="s">
        <v>464</v>
      </c>
      <c r="C7" s="62" t="s">
        <v>612</v>
      </c>
      <c r="D7" s="62"/>
    </row>
    <row r="8" spans="2:4" ht="15.75">
      <c r="B8" s="97" t="s">
        <v>465</v>
      </c>
      <c r="C8" s="62" t="s">
        <v>612</v>
      </c>
      <c r="D8" s="62"/>
    </row>
    <row r="9" spans="2:4" ht="31.5">
      <c r="B9" s="97" t="s">
        <v>466</v>
      </c>
      <c r="C9" s="62" t="s">
        <v>612</v>
      </c>
      <c r="D9" s="62"/>
    </row>
    <row r="10" spans="2:4" ht="15.75">
      <c r="B10" s="97" t="s">
        <v>57</v>
      </c>
      <c r="C10" s="62"/>
      <c r="D10" s="62"/>
    </row>
    <row r="11" spans="2:4" ht="15.75">
      <c r="B11" s="97" t="s">
        <v>58</v>
      </c>
      <c r="C11" s="62"/>
      <c r="D11" s="62"/>
    </row>
    <row r="12" spans="2:4" ht="15.75">
      <c r="B12" s="97" t="s">
        <v>59</v>
      </c>
      <c r="C12" s="62" t="s">
        <v>613</v>
      </c>
      <c r="D12" s="62"/>
    </row>
    <row r="13" spans="2:4" ht="15.75">
      <c r="B13" s="97" t="s">
        <v>60</v>
      </c>
      <c r="C13" s="62" t="s">
        <v>96</v>
      </c>
      <c r="D13" s="62"/>
    </row>
    <row r="14" spans="2:4" ht="15.75">
      <c r="B14" s="97" t="s">
        <v>61</v>
      </c>
      <c r="C14" s="62" t="s">
        <v>96</v>
      </c>
      <c r="D14" s="62"/>
    </row>
    <row r="15" spans="2:4" ht="15.75">
      <c r="B15" s="97" t="s">
        <v>467</v>
      </c>
      <c r="C15" s="62" t="s">
        <v>96</v>
      </c>
      <c r="D15" s="62"/>
    </row>
    <row r="16" spans="2:4" ht="15.75">
      <c r="B16" s="97" t="s">
        <v>62</v>
      </c>
      <c r="C16" s="62" t="s">
        <v>96</v>
      </c>
      <c r="D16" s="62"/>
    </row>
    <row r="17" spans="2:4" ht="15.75">
      <c r="B17" s="97" t="s">
        <v>468</v>
      </c>
      <c r="C17" s="62" t="s">
        <v>96</v>
      </c>
      <c r="D17" s="62"/>
    </row>
    <row r="18" spans="2:4" ht="15.75">
      <c r="B18" s="97" t="s">
        <v>63</v>
      </c>
      <c r="C18" s="62" t="s">
        <v>96</v>
      </c>
      <c r="D18" s="62"/>
    </row>
    <row r="19" spans="2:4" ht="15.75">
      <c r="B19" s="97" t="s">
        <v>469</v>
      </c>
      <c r="C19" s="62" t="s">
        <v>96</v>
      </c>
      <c r="D19" s="62"/>
    </row>
    <row r="20" spans="2:4" ht="15.75">
      <c r="B20" s="97" t="s">
        <v>470</v>
      </c>
      <c r="C20" s="62" t="s">
        <v>96</v>
      </c>
      <c r="D20" s="62"/>
    </row>
    <row r="21" spans="2:4" ht="15.75">
      <c r="B21" s="97" t="s">
        <v>471</v>
      </c>
      <c r="C21" s="62" t="s">
        <v>96</v>
      </c>
      <c r="D21" s="62"/>
    </row>
    <row r="22" spans="2:4" ht="15.75">
      <c r="B22" s="97" t="s">
        <v>472</v>
      </c>
      <c r="C22" s="62" t="s">
        <v>96</v>
      </c>
      <c r="D22" s="62"/>
    </row>
    <row r="23" spans="2:4" ht="15.75">
      <c r="B23" s="97" t="s">
        <v>473</v>
      </c>
      <c r="C23" s="62" t="s">
        <v>96</v>
      </c>
      <c r="D23" s="62"/>
    </row>
    <row r="24" spans="2:4" ht="15.75">
      <c r="B24" s="97" t="s">
        <v>474</v>
      </c>
      <c r="C24" s="62" t="s">
        <v>96</v>
      </c>
      <c r="D24" s="62"/>
    </row>
    <row r="25" spans="2:4" ht="15.75">
      <c r="B25" s="97" t="s">
        <v>475</v>
      </c>
      <c r="C25" s="62" t="s">
        <v>96</v>
      </c>
      <c r="D25" s="62"/>
    </row>
    <row r="26" spans="2:4" ht="15.75">
      <c r="B26" s="97" t="s">
        <v>64</v>
      </c>
      <c r="C26" s="62" t="s">
        <v>96</v>
      </c>
      <c r="D26" s="62"/>
    </row>
    <row r="27" spans="2:4" ht="15.75">
      <c r="B27" s="97" t="s">
        <v>65</v>
      </c>
      <c r="C27" s="62" t="s">
        <v>96</v>
      </c>
      <c r="D27" s="62"/>
    </row>
    <row r="28" spans="2:4" ht="15.75">
      <c r="B28" s="97" t="s">
        <v>66</v>
      </c>
      <c r="C28" s="62" t="s">
        <v>96</v>
      </c>
      <c r="D28" s="62"/>
    </row>
    <row r="29" spans="2:4" ht="31.5">
      <c r="B29" s="97" t="s">
        <v>476</v>
      </c>
      <c r="C29" s="62" t="s">
        <v>96</v>
      </c>
      <c r="D29" s="62"/>
    </row>
    <row r="30" spans="2:4" ht="15.75">
      <c r="B30" s="97" t="s">
        <v>477</v>
      </c>
      <c r="C30" s="62"/>
      <c r="D30" s="62"/>
    </row>
    <row r="31" spans="2:4" ht="15.75">
      <c r="B31" s="97" t="s">
        <v>478</v>
      </c>
      <c r="C31" s="62" t="s">
        <v>96</v>
      </c>
      <c r="D31" s="62"/>
    </row>
    <row r="32" spans="2:4" ht="15.75">
      <c r="B32" s="97" t="s">
        <v>479</v>
      </c>
      <c r="C32" s="62" t="s">
        <v>96</v>
      </c>
      <c r="D32" s="62"/>
    </row>
    <row r="33" spans="2:4" ht="47.25">
      <c r="B33" s="97" t="s">
        <v>458</v>
      </c>
      <c r="C33" s="62" t="s">
        <v>96</v>
      </c>
      <c r="D33" s="62"/>
    </row>
    <row r="34" spans="2:4" ht="15.75">
      <c r="B34" s="97" t="s">
        <v>480</v>
      </c>
      <c r="C34" s="62"/>
      <c r="D34" s="62"/>
    </row>
    <row r="35" spans="2:4" ht="15.75">
      <c r="B35" s="97" t="s">
        <v>481</v>
      </c>
      <c r="C35" s="62"/>
      <c r="D35" s="62"/>
    </row>
    <row r="36" spans="2:4" ht="15.75">
      <c r="B36" s="97" t="s">
        <v>482</v>
      </c>
      <c r="C36" s="62"/>
      <c r="D36" s="62"/>
    </row>
    <row r="37" spans="2:4" ht="15.75">
      <c r="B37" s="97" t="s">
        <v>483</v>
      </c>
      <c r="C37" s="62" t="s">
        <v>612</v>
      </c>
      <c r="D37" s="62"/>
    </row>
    <row r="38" spans="2:4" ht="15.75">
      <c r="B38" s="97" t="s">
        <v>484</v>
      </c>
      <c r="C38" s="62" t="s">
        <v>612</v>
      </c>
      <c r="D38" s="62"/>
    </row>
    <row r="39" spans="2:4" ht="15.75">
      <c r="B39" s="97" t="s">
        <v>485</v>
      </c>
      <c r="C39" s="62" t="s">
        <v>612</v>
      </c>
      <c r="D39" s="62"/>
    </row>
    <row r="40" spans="2:4" ht="31.5">
      <c r="B40" s="97" t="s">
        <v>486</v>
      </c>
      <c r="C40" s="62" t="s">
        <v>612</v>
      </c>
      <c r="D40" s="62"/>
    </row>
    <row r="41" spans="2:4" ht="15.75">
      <c r="B41" s="76"/>
      <c r="C41" s="77"/>
      <c r="D41" s="77"/>
    </row>
    <row r="42" ht="15.75">
      <c r="B42" s="2"/>
    </row>
    <row r="43" spans="2:3" ht="15.75">
      <c r="B43" s="61" t="s">
        <v>243</v>
      </c>
      <c r="C43" s="62"/>
    </row>
    <row r="44" spans="2:3" ht="15.75">
      <c r="B44" s="65" t="s">
        <v>51</v>
      </c>
      <c r="C44" s="62"/>
    </row>
    <row r="45" spans="2:3" ht="15.75">
      <c r="B45" s="56" t="s">
        <v>53</v>
      </c>
      <c r="C45" s="62"/>
    </row>
    <row r="46" spans="2:3" ht="15.75">
      <c r="B46" s="56" t="s">
        <v>54</v>
      </c>
      <c r="C46" s="62"/>
    </row>
    <row r="47" spans="2:3" ht="15.75">
      <c r="B47" s="56"/>
      <c r="C47" s="62"/>
    </row>
    <row r="48" spans="2:3" ht="15.75">
      <c r="B48" s="56"/>
      <c r="C48" s="62"/>
    </row>
    <row r="49" spans="2:3" ht="15.75">
      <c r="B49" s="56"/>
      <c r="C49" s="62"/>
    </row>
    <row r="50" spans="2:3" ht="15.75">
      <c r="B50" s="56"/>
      <c r="C50" s="62"/>
    </row>
    <row r="51" spans="2:3" ht="15.75">
      <c r="B51" s="56"/>
      <c r="C51" s="62"/>
    </row>
    <row r="52" ht="15.75">
      <c r="B52" s="2"/>
    </row>
    <row r="53" ht="15.75">
      <c r="B53" s="2"/>
    </row>
    <row r="54" ht="15.75">
      <c r="B54" s="2"/>
    </row>
    <row r="55" ht="15.75">
      <c r="B55" s="2"/>
    </row>
    <row r="56" ht="15.75">
      <c r="B56" s="2"/>
    </row>
    <row r="57" ht="15.75">
      <c r="B57" s="2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9.140625" style="12" customWidth="1"/>
    <col min="2" max="2" width="61.00390625" style="1" customWidth="1"/>
    <col min="3" max="16384" width="9.140625" style="1" customWidth="1"/>
  </cols>
  <sheetData>
    <row r="1" spans="1:4" ht="15.75" customHeight="1">
      <c r="A1" s="134" t="s">
        <v>67</v>
      </c>
      <c r="B1" s="134"/>
      <c r="C1" s="134"/>
      <c r="D1" s="134"/>
    </row>
    <row r="2" spans="1:4" ht="15.75">
      <c r="A2" s="12">
        <v>2007</v>
      </c>
      <c r="B2" s="62"/>
      <c r="C2" s="64">
        <v>2009</v>
      </c>
      <c r="D2" s="64" t="s">
        <v>24</v>
      </c>
    </row>
    <row r="3" spans="2:4" ht="15.75">
      <c r="B3" s="97" t="s">
        <v>487</v>
      </c>
      <c r="C3" s="62" t="s">
        <v>612</v>
      </c>
      <c r="D3" s="62"/>
    </row>
    <row r="4" spans="2:4" ht="47.25">
      <c r="B4" s="97" t="s">
        <v>488</v>
      </c>
      <c r="C4" s="62" t="s">
        <v>612</v>
      </c>
      <c r="D4" s="62"/>
    </row>
    <row r="5" spans="2:4" ht="15.75">
      <c r="B5" s="97" t="s">
        <v>68</v>
      </c>
      <c r="C5" s="62" t="s">
        <v>612</v>
      </c>
      <c r="D5" s="62"/>
    </row>
    <row r="6" spans="2:4" ht="15.75">
      <c r="B6" s="97" t="s">
        <v>69</v>
      </c>
      <c r="C6" s="62" t="s">
        <v>612</v>
      </c>
      <c r="D6" s="62"/>
    </row>
    <row r="7" spans="2:4" ht="15.75">
      <c r="B7" s="97" t="s">
        <v>70</v>
      </c>
      <c r="C7" s="62" t="s">
        <v>612</v>
      </c>
      <c r="D7" s="62"/>
    </row>
    <row r="8" spans="2:4" ht="15.75">
      <c r="B8" s="97" t="s">
        <v>489</v>
      </c>
      <c r="C8" s="62" t="s">
        <v>612</v>
      </c>
      <c r="D8" s="62"/>
    </row>
    <row r="9" spans="2:4" ht="15.75">
      <c r="B9" s="97" t="s">
        <v>490</v>
      </c>
      <c r="C9" s="62" t="s">
        <v>612</v>
      </c>
      <c r="D9" s="62"/>
    </row>
    <row r="10" spans="2:4" ht="47.25">
      <c r="B10" s="97" t="s">
        <v>491</v>
      </c>
      <c r="C10" s="62" t="s">
        <v>612</v>
      </c>
      <c r="D10" s="62"/>
    </row>
    <row r="11" spans="2:4" ht="15.75">
      <c r="B11" s="97" t="s">
        <v>492</v>
      </c>
      <c r="C11" s="62" t="s">
        <v>613</v>
      </c>
      <c r="D11" s="62"/>
    </row>
    <row r="12" spans="2:4" ht="15.75">
      <c r="B12" s="97" t="s">
        <v>72</v>
      </c>
      <c r="C12" s="62" t="s">
        <v>612</v>
      </c>
      <c r="D12" s="62"/>
    </row>
    <row r="13" spans="2:4" ht="63">
      <c r="B13" s="97" t="s">
        <v>493</v>
      </c>
      <c r="C13" s="62" t="s">
        <v>612</v>
      </c>
      <c r="D13" s="62"/>
    </row>
    <row r="14" spans="2:4" ht="15.75">
      <c r="B14" s="97" t="s">
        <v>494</v>
      </c>
      <c r="C14" s="62" t="s">
        <v>612</v>
      </c>
      <c r="D14" s="62"/>
    </row>
    <row r="15" spans="2:4" ht="15.75">
      <c r="B15" s="97" t="s">
        <v>73</v>
      </c>
      <c r="C15" s="62" t="s">
        <v>612</v>
      </c>
      <c r="D15" s="62"/>
    </row>
    <row r="16" spans="2:4" ht="15.75">
      <c r="B16" s="97" t="s">
        <v>495</v>
      </c>
      <c r="C16" s="62" t="s">
        <v>612</v>
      </c>
      <c r="D16" s="62"/>
    </row>
    <row r="17" spans="2:4" ht="15.75">
      <c r="B17" s="97" t="s">
        <v>614</v>
      </c>
      <c r="C17" s="62" t="s">
        <v>612</v>
      </c>
      <c r="D17" s="62"/>
    </row>
    <row r="18" spans="2:4" ht="31.5">
      <c r="B18" s="97" t="s">
        <v>615</v>
      </c>
      <c r="C18" s="62" t="s">
        <v>29</v>
      </c>
      <c r="D18" s="62"/>
    </row>
    <row r="19" spans="2:4" ht="15.75">
      <c r="B19" s="76"/>
      <c r="C19" s="77"/>
      <c r="D19" s="77"/>
    </row>
    <row r="20" ht="15.75">
      <c r="B20" s="2"/>
    </row>
    <row r="21" spans="2:3" ht="15.75">
      <c r="B21" s="61" t="s">
        <v>243</v>
      </c>
      <c r="C21" s="62"/>
    </row>
    <row r="22" spans="2:3" ht="15.75">
      <c r="B22" s="65" t="s">
        <v>51</v>
      </c>
      <c r="C22" s="62"/>
    </row>
    <row r="23" spans="2:3" ht="15.75">
      <c r="B23" s="56" t="s">
        <v>53</v>
      </c>
      <c r="C23" s="62"/>
    </row>
    <row r="24" spans="2:3" ht="15.75">
      <c r="B24" s="56" t="s">
        <v>54</v>
      </c>
      <c r="C24" s="62"/>
    </row>
    <row r="25" spans="2:3" ht="15.75">
      <c r="B25" s="56"/>
      <c r="C25" s="62"/>
    </row>
    <row r="26" spans="2:3" ht="15.75">
      <c r="B26" s="56"/>
      <c r="C26" s="62"/>
    </row>
    <row r="27" spans="2:3" ht="15.75">
      <c r="B27" s="56"/>
      <c r="C27" s="62"/>
    </row>
    <row r="28" spans="2:3" ht="15.75">
      <c r="B28" s="56"/>
      <c r="C28" s="62"/>
    </row>
    <row r="29" spans="2:3" ht="15.75">
      <c r="B29" s="56"/>
      <c r="C29" s="62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Marcel</cp:lastModifiedBy>
  <cp:lastPrinted>2011-06-03T00:29:38Z</cp:lastPrinted>
  <dcterms:created xsi:type="dcterms:W3CDTF">2008-04-03T22:14:46Z</dcterms:created>
  <dcterms:modified xsi:type="dcterms:W3CDTF">2011-06-03T00:35:32Z</dcterms:modified>
  <cp:category/>
  <cp:version/>
  <cp:contentType/>
  <cp:contentStatus/>
</cp:coreProperties>
</file>